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095" yWindow="-15" windowWidth="15135" windowHeight="11940"/>
  </bookViews>
  <sheets>
    <sheet name="Схема котельной №25" sheetId="6" r:id="rId1"/>
    <sheet name="Протяженность по участкам" sheetId="2" r:id="rId2"/>
    <sheet name="Протяженность т_с" sheetId="3" r:id="rId3"/>
    <sheet name="Сводная таблица по арматуре" sheetId="4" r:id="rId4"/>
    <sheet name="Лист1" sheetId="7" r:id="rId5"/>
  </sheets>
  <definedNames>
    <definedName name="_xlnm.Print_Area" localSheetId="4">Лист1!$B$2:$L$36</definedName>
    <definedName name="_xlnm.Print_Area" localSheetId="0">'Схема котельной №25'!$C$10:$AE$81</definedName>
  </definedNames>
  <calcPr calcId="125725"/>
</workbook>
</file>

<file path=xl/calcChain.xml><?xml version="1.0" encoding="utf-8"?>
<calcChain xmlns="http://schemas.openxmlformats.org/spreadsheetml/2006/main">
  <c r="N13" i="3"/>
  <c r="N46" i="2"/>
  <c r="M46"/>
  <c r="L46"/>
  <c r="K46"/>
  <c r="J46"/>
  <c r="H46"/>
  <c r="G46"/>
  <c r="F46"/>
  <c r="E46"/>
  <c r="E47" s="1"/>
  <c r="N45"/>
  <c r="O45"/>
  <c r="O46" s="1"/>
  <c r="P45"/>
  <c r="P46" s="1"/>
  <c r="Q45"/>
  <c r="Q46" s="1"/>
  <c r="R45"/>
  <c r="R46" s="1"/>
  <c r="I45"/>
  <c r="I46" s="1"/>
  <c r="D45"/>
  <c r="T45" l="1"/>
  <c r="T46" s="1"/>
  <c r="Q47"/>
  <c r="G47"/>
  <c r="E48" s="1"/>
  <c r="O47"/>
  <c r="O48" s="1"/>
  <c r="R50" s="1"/>
  <c r="R51" s="1"/>
  <c r="S45"/>
  <c r="V45"/>
  <c r="V46" s="1"/>
  <c r="D35" i="7"/>
  <c r="D36" s="1"/>
  <c r="C35"/>
  <c r="C36" s="1"/>
  <c r="E34"/>
  <c r="E32"/>
  <c r="E31"/>
  <c r="E30"/>
  <c r="E29"/>
  <c r="E28"/>
  <c r="E27"/>
  <c r="AC63" i="6"/>
  <c r="AC64" s="1"/>
  <c r="AB63"/>
  <c r="AB64" s="1"/>
  <c r="AD62"/>
  <c r="AD60"/>
  <c r="AD59"/>
  <c r="AD58"/>
  <c r="AD57"/>
  <c r="AD56"/>
  <c r="AD55"/>
  <c r="S46" i="2" l="1"/>
  <c r="S47" s="1"/>
  <c r="U45"/>
  <c r="U46" s="1"/>
  <c r="E35" i="7"/>
  <c r="E36" s="1"/>
  <c r="AD63" i="6"/>
  <c r="AD64" s="1"/>
  <c r="B14" i="3" l="1"/>
  <c r="G14" s="1"/>
  <c r="D43" i="2"/>
  <c r="D42"/>
  <c r="D39"/>
  <c r="D36"/>
  <c r="D35"/>
  <c r="D31"/>
  <c r="D28"/>
  <c r="D27"/>
  <c r="D29"/>
  <c r="D26"/>
  <c r="D24"/>
  <c r="D44"/>
  <c r="D30"/>
  <c r="D25"/>
  <c r="D23"/>
  <c r="D21"/>
  <c r="D19"/>
  <c r="D18"/>
  <c r="D16"/>
  <c r="D38"/>
  <c r="D37"/>
  <c r="D32"/>
  <c r="D22"/>
  <c r="D20"/>
  <c r="D17"/>
  <c r="D14"/>
  <c r="D13"/>
  <c r="D41"/>
  <c r="D40"/>
  <c r="D15"/>
  <c r="D12"/>
  <c r="D34"/>
  <c r="D33"/>
  <c r="D11"/>
  <c r="I11" l="1"/>
  <c r="N11"/>
  <c r="V11" s="1"/>
  <c r="O11"/>
  <c r="P11"/>
  <c r="Q11"/>
  <c r="R11"/>
  <c r="S11"/>
  <c r="T11"/>
  <c r="U11" s="1"/>
  <c r="I12"/>
  <c r="N12"/>
  <c r="V12" s="1"/>
  <c r="O12"/>
  <c r="P12"/>
  <c r="Q12"/>
  <c r="R12"/>
  <c r="S12"/>
  <c r="T12"/>
  <c r="I13"/>
  <c r="N13"/>
  <c r="V13" s="1"/>
  <c r="O13"/>
  <c r="P13"/>
  <c r="Q13"/>
  <c r="R13"/>
  <c r="S13"/>
  <c r="T13"/>
  <c r="I14"/>
  <c r="N14"/>
  <c r="V14" s="1"/>
  <c r="O14"/>
  <c r="P14"/>
  <c r="Q14"/>
  <c r="R14"/>
  <c r="S14"/>
  <c r="T14"/>
  <c r="I15"/>
  <c r="N15"/>
  <c r="O15"/>
  <c r="P15"/>
  <c r="Q15"/>
  <c r="R15"/>
  <c r="S15"/>
  <c r="T15"/>
  <c r="U15" s="1"/>
  <c r="I16"/>
  <c r="N16"/>
  <c r="V16" s="1"/>
  <c r="O16"/>
  <c r="P16"/>
  <c r="Q16"/>
  <c r="R16"/>
  <c r="S16"/>
  <c r="T16"/>
  <c r="I17"/>
  <c r="N17"/>
  <c r="V17" s="1"/>
  <c r="O17"/>
  <c r="P17"/>
  <c r="Q17"/>
  <c r="R17"/>
  <c r="S17"/>
  <c r="T17"/>
  <c r="I18"/>
  <c r="N18"/>
  <c r="V18" s="1"/>
  <c r="O18"/>
  <c r="P18"/>
  <c r="Q18"/>
  <c r="R18"/>
  <c r="S18"/>
  <c r="T18"/>
  <c r="I19"/>
  <c r="N19"/>
  <c r="V19" s="1"/>
  <c r="O19"/>
  <c r="P19"/>
  <c r="Q19"/>
  <c r="R19"/>
  <c r="S19"/>
  <c r="T19"/>
  <c r="U19" s="1"/>
  <c r="I20"/>
  <c r="N20"/>
  <c r="O20"/>
  <c r="P20"/>
  <c r="Q20"/>
  <c r="R20"/>
  <c r="S20"/>
  <c r="T20"/>
  <c r="I21"/>
  <c r="N21"/>
  <c r="V21" s="1"/>
  <c r="O21"/>
  <c r="P21"/>
  <c r="Q21"/>
  <c r="R21"/>
  <c r="S21"/>
  <c r="T21"/>
  <c r="I22"/>
  <c r="N22"/>
  <c r="V22" s="1"/>
  <c r="O22"/>
  <c r="P22"/>
  <c r="Q22"/>
  <c r="R22"/>
  <c r="S22"/>
  <c r="T22"/>
  <c r="I23"/>
  <c r="N23"/>
  <c r="O23"/>
  <c r="P23"/>
  <c r="Q23"/>
  <c r="R23"/>
  <c r="S23"/>
  <c r="T23"/>
  <c r="I24"/>
  <c r="N24"/>
  <c r="O24"/>
  <c r="P24"/>
  <c r="Q24"/>
  <c r="R24"/>
  <c r="S24"/>
  <c r="T24"/>
  <c r="I25"/>
  <c r="N25"/>
  <c r="O25"/>
  <c r="P25"/>
  <c r="Q25"/>
  <c r="R25"/>
  <c r="S25"/>
  <c r="T25"/>
  <c r="I26"/>
  <c r="V26" s="1"/>
  <c r="N26"/>
  <c r="O26"/>
  <c r="P26"/>
  <c r="Q26"/>
  <c r="R26"/>
  <c r="S26"/>
  <c r="T26"/>
  <c r="I27"/>
  <c r="N27"/>
  <c r="O27"/>
  <c r="P27"/>
  <c r="Q27"/>
  <c r="R27"/>
  <c r="S27"/>
  <c r="T27"/>
  <c r="I28"/>
  <c r="N28"/>
  <c r="O28"/>
  <c r="P28"/>
  <c r="Q28"/>
  <c r="R28"/>
  <c r="S28"/>
  <c r="I29"/>
  <c r="N29"/>
  <c r="O29"/>
  <c r="P29"/>
  <c r="Q29"/>
  <c r="R29"/>
  <c r="S29"/>
  <c r="T29"/>
  <c r="I30"/>
  <c r="N30"/>
  <c r="O30"/>
  <c r="P30"/>
  <c r="Q30"/>
  <c r="R30"/>
  <c r="S30"/>
  <c r="T30"/>
  <c r="I31"/>
  <c r="N31"/>
  <c r="O31"/>
  <c r="P31"/>
  <c r="Q31"/>
  <c r="R31"/>
  <c r="S31"/>
  <c r="I32"/>
  <c r="N32"/>
  <c r="O32"/>
  <c r="P32"/>
  <c r="Q32"/>
  <c r="R32"/>
  <c r="S32"/>
  <c r="T32"/>
  <c r="I33"/>
  <c r="N33"/>
  <c r="O33"/>
  <c r="P33"/>
  <c r="Q33"/>
  <c r="R33"/>
  <c r="S33"/>
  <c r="T33"/>
  <c r="I34"/>
  <c r="V34" s="1"/>
  <c r="N34"/>
  <c r="O34"/>
  <c r="P34"/>
  <c r="Q34"/>
  <c r="R34"/>
  <c r="S34"/>
  <c r="T34"/>
  <c r="I35"/>
  <c r="N35"/>
  <c r="O35"/>
  <c r="P35"/>
  <c r="Q35"/>
  <c r="R35"/>
  <c r="S35"/>
  <c r="T35"/>
  <c r="I36"/>
  <c r="N36"/>
  <c r="O36"/>
  <c r="P36"/>
  <c r="Q36"/>
  <c r="R36"/>
  <c r="S36"/>
  <c r="T36"/>
  <c r="I37"/>
  <c r="N37"/>
  <c r="O37"/>
  <c r="P37"/>
  <c r="Q37"/>
  <c r="R37"/>
  <c r="S37"/>
  <c r="T37"/>
  <c r="I38"/>
  <c r="N38"/>
  <c r="O38"/>
  <c r="P38"/>
  <c r="Q38"/>
  <c r="R38"/>
  <c r="S38"/>
  <c r="T38"/>
  <c r="I39"/>
  <c r="N39"/>
  <c r="O39"/>
  <c r="P39"/>
  <c r="Q39"/>
  <c r="R39"/>
  <c r="T39" s="1"/>
  <c r="S39"/>
  <c r="I40"/>
  <c r="N40"/>
  <c r="O40"/>
  <c r="P40"/>
  <c r="Q40"/>
  <c r="S40" s="1"/>
  <c r="R40"/>
  <c r="I41"/>
  <c r="N41"/>
  <c r="V41" s="1"/>
  <c r="O41"/>
  <c r="P41"/>
  <c r="Q41"/>
  <c r="R41"/>
  <c r="S41"/>
  <c r="T41"/>
  <c r="I42"/>
  <c r="N42"/>
  <c r="O42"/>
  <c r="P42"/>
  <c r="Q42"/>
  <c r="R42"/>
  <c r="S42"/>
  <c r="T42"/>
  <c r="I43"/>
  <c r="N43"/>
  <c r="O43"/>
  <c r="P43"/>
  <c r="Q43"/>
  <c r="R43"/>
  <c r="T43" s="1"/>
  <c r="I44"/>
  <c r="N44"/>
  <c r="O44"/>
  <c r="P44"/>
  <c r="Q44"/>
  <c r="R44"/>
  <c r="S44"/>
  <c r="T44"/>
  <c r="V44" l="1"/>
  <c r="V43"/>
  <c r="V42"/>
  <c r="U39"/>
  <c r="V39"/>
  <c r="V38"/>
  <c r="V37"/>
  <c r="V36"/>
  <c r="U35"/>
  <c r="V28"/>
  <c r="U27"/>
  <c r="V27"/>
  <c r="U23"/>
  <c r="T40"/>
  <c r="V32"/>
  <c r="T28"/>
  <c r="T31"/>
  <c r="U31" s="1"/>
  <c r="V31"/>
  <c r="V30"/>
  <c r="V29"/>
  <c r="V35"/>
  <c r="V24"/>
  <c r="V25"/>
  <c r="V23"/>
  <c r="V20"/>
  <c r="V40"/>
  <c r="V15"/>
  <c r="V33"/>
  <c r="S43"/>
  <c r="U37"/>
  <c r="U33"/>
  <c r="U29"/>
  <c r="U25"/>
  <c r="U21"/>
  <c r="U17"/>
  <c r="U13"/>
  <c r="U43"/>
  <c r="U41"/>
  <c r="U44"/>
  <c r="U42"/>
  <c r="U40"/>
  <c r="U38"/>
  <c r="U36"/>
  <c r="U34"/>
  <c r="U32"/>
  <c r="U30"/>
  <c r="U28"/>
  <c r="U26"/>
  <c r="U24"/>
  <c r="U22"/>
  <c r="U20"/>
  <c r="U18"/>
  <c r="U16"/>
  <c r="U14"/>
  <c r="U12"/>
  <c r="G23" i="4" l="1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D23"/>
  <c r="E23"/>
  <c r="F23"/>
  <c r="AK23"/>
  <c r="AL23"/>
  <c r="AM23"/>
  <c r="AN23"/>
  <c r="AO23"/>
  <c r="AP23"/>
  <c r="AQ23"/>
  <c r="AR23"/>
  <c r="AS23"/>
  <c r="AT23"/>
  <c r="AU23"/>
  <c r="AJ23"/>
  <c r="AV9"/>
  <c r="AV10"/>
  <c r="AV11"/>
  <c r="AV12"/>
  <c r="AV13"/>
  <c r="AV14"/>
  <c r="AV15"/>
  <c r="AV16"/>
  <c r="AV17"/>
  <c r="AV18"/>
  <c r="AV19"/>
  <c r="AV20"/>
  <c r="AV21"/>
  <c r="AV22"/>
  <c r="AV8"/>
  <c r="AI9"/>
  <c r="AI10"/>
  <c r="AI11"/>
  <c r="AI12"/>
  <c r="AI13"/>
  <c r="AI14"/>
  <c r="AI15"/>
  <c r="AI16"/>
  <c r="AI17"/>
  <c r="AI18"/>
  <c r="AI19"/>
  <c r="AI20"/>
  <c r="AI21"/>
  <c r="AI22"/>
  <c r="AI8"/>
  <c r="C23"/>
  <c r="J47" i="2" l="1"/>
  <c r="L47"/>
  <c r="AW18" i="4"/>
  <c r="AW21"/>
  <c r="AW19"/>
  <c r="AW17"/>
  <c r="AW15"/>
  <c r="AW22"/>
  <c r="AW20"/>
  <c r="AW14"/>
  <c r="AW16"/>
  <c r="AW13"/>
  <c r="AW12"/>
  <c r="AW11"/>
  <c r="AW9"/>
  <c r="AV23"/>
  <c r="AW10"/>
  <c r="AI23"/>
  <c r="J48" i="2" l="1"/>
  <c r="AW8" i="4"/>
  <c r="AW23" l="1"/>
  <c r="F17" i="3" l="1"/>
  <c r="E17"/>
  <c r="D17"/>
  <c r="C17"/>
  <c r="P16"/>
  <c r="O16"/>
  <c r="N16"/>
  <c r="M16"/>
  <c r="Q16" s="1"/>
  <c r="B16"/>
  <c r="P15"/>
  <c r="O15"/>
  <c r="N15"/>
  <c r="R15" s="1"/>
  <c r="M15"/>
  <c r="B15"/>
  <c r="P14"/>
  <c r="O14"/>
  <c r="N14"/>
  <c r="R14" s="1"/>
  <c r="M14"/>
  <c r="Q14" s="1"/>
  <c r="L14"/>
  <c r="P13"/>
  <c r="O13"/>
  <c r="R13"/>
  <c r="M13"/>
  <c r="B13"/>
  <c r="G13" s="1"/>
  <c r="P12"/>
  <c r="O12"/>
  <c r="N12"/>
  <c r="R12" s="1"/>
  <c r="M12"/>
  <c r="Q12" s="1"/>
  <c r="B12"/>
  <c r="P11"/>
  <c r="O11"/>
  <c r="N11"/>
  <c r="M11"/>
  <c r="B11"/>
  <c r="P10"/>
  <c r="O10"/>
  <c r="N10"/>
  <c r="R10" s="1"/>
  <c r="M10"/>
  <c r="Q10" s="1"/>
  <c r="B10"/>
  <c r="P9"/>
  <c r="O9"/>
  <c r="N9"/>
  <c r="R9" s="1"/>
  <c r="M9"/>
  <c r="Q9" s="1"/>
  <c r="B9"/>
  <c r="L9" s="1"/>
  <c r="L11" l="1"/>
  <c r="G11"/>
  <c r="L15"/>
  <c r="G15"/>
  <c r="T15" s="1"/>
  <c r="L10"/>
  <c r="G10"/>
  <c r="T10" s="1"/>
  <c r="L12"/>
  <c r="G12"/>
  <c r="T12" s="1"/>
  <c r="L16"/>
  <c r="G16"/>
  <c r="T16" s="1"/>
  <c r="R11"/>
  <c r="R16"/>
  <c r="S16" s="1"/>
  <c r="G9"/>
  <c r="J18"/>
  <c r="H18"/>
  <c r="T11"/>
  <c r="T9"/>
  <c r="E18"/>
  <c r="C18"/>
  <c r="O17"/>
  <c r="N17"/>
  <c r="P17"/>
  <c r="S9"/>
  <c r="L13"/>
  <c r="T13" s="1"/>
  <c r="Q13"/>
  <c r="S13" s="1"/>
  <c r="Q11"/>
  <c r="S11" s="1"/>
  <c r="Q15"/>
  <c r="S15" s="1"/>
  <c r="M17"/>
  <c r="S12"/>
  <c r="S10"/>
  <c r="S14"/>
  <c r="R17"/>
  <c r="T14"/>
  <c r="O18" l="1"/>
  <c r="H19"/>
  <c r="C19"/>
  <c r="M18"/>
  <c r="L17"/>
  <c r="G17"/>
  <c r="Q17"/>
  <c r="T17"/>
  <c r="M19" l="1"/>
  <c r="Q18"/>
  <c r="S17"/>
</calcChain>
</file>

<file path=xl/sharedStrings.xml><?xml version="1.0" encoding="utf-8"?>
<sst xmlns="http://schemas.openxmlformats.org/spreadsheetml/2006/main" count="234" uniqueCount="109">
  <si>
    <t>№ № п/п</t>
  </si>
  <si>
    <t>Наименование участка</t>
  </si>
  <si>
    <t>Диаметр трубопровода, мм</t>
  </si>
  <si>
    <t>Удельный объем воды в трубопроводе</t>
  </si>
  <si>
    <t>Отопление</t>
  </si>
  <si>
    <t>Горячее водоснабжение</t>
  </si>
  <si>
    <t>Всего по объекту</t>
  </si>
  <si>
    <t>Длина трубы</t>
  </si>
  <si>
    <t>Объем воды</t>
  </si>
  <si>
    <t>Подающая линия</t>
  </si>
  <si>
    <t>Обратная линия</t>
  </si>
  <si>
    <t>Всего</t>
  </si>
  <si>
    <t>Итого</t>
  </si>
  <si>
    <t>подзем</t>
  </si>
  <si>
    <t>надзем</t>
  </si>
  <si>
    <t xml:space="preserve">Общее  сумма </t>
  </si>
  <si>
    <t>Минус потреб.</t>
  </si>
  <si>
    <t>Перечень</t>
  </si>
  <si>
    <t>запорной арматуры</t>
  </si>
  <si>
    <t>№ п/п</t>
  </si>
  <si>
    <t>Номер ТК</t>
  </si>
  <si>
    <t>Количество запорной арматуры по Dy  (мм)</t>
  </si>
  <si>
    <t>Вид арматуры</t>
  </si>
  <si>
    <t>Итого по запорной арматуре</t>
  </si>
  <si>
    <t>Количество сбросной и воздушной арматуры по Dy  (мм)</t>
  </si>
  <si>
    <t>кр.шар.</t>
  </si>
  <si>
    <t>затвор</t>
  </si>
  <si>
    <t>вентиль</t>
  </si>
  <si>
    <t>задвижка</t>
  </si>
  <si>
    <t>ТК-2</t>
  </si>
  <si>
    <t>ТК-3</t>
  </si>
  <si>
    <t>ТК-4</t>
  </si>
  <si>
    <t>ТК-5</t>
  </si>
  <si>
    <t>ТК-6</t>
  </si>
  <si>
    <t>УТ-1</t>
  </si>
  <si>
    <t>УТ-2</t>
  </si>
  <si>
    <t>УТ-3</t>
  </si>
  <si>
    <t>УТ-4</t>
  </si>
  <si>
    <t>Р-2</t>
  </si>
  <si>
    <t>Составил: Инженер ПТО Ошлаков Н.С.</t>
  </si>
  <si>
    <t>Итого по сброс. и возд. арм.</t>
  </si>
  <si>
    <t>Всего по арматуре</t>
  </si>
  <si>
    <t xml:space="preserve">            по теплотрассам котельной № 25</t>
  </si>
  <si>
    <t>Протяженность и объем тепловых трасс  котельной № 25 АО "Горно-Алтайское ЖКХ"</t>
  </si>
  <si>
    <t>Протяженность и объем тепловых трасс  котельной №25 АО "Горно-Алтайское ЖКХ"</t>
  </si>
  <si>
    <t xml:space="preserve">УТВЕРЖДАЮ
Главный инженер
АО «Горно-Алтайское ЖКХ»
____________ «_____________»
«___»_______________ 20__ г.
</t>
  </si>
  <si>
    <t>ТК-1</t>
  </si>
  <si>
    <t>Р-1</t>
  </si>
  <si>
    <t>Р-3</t>
  </si>
  <si>
    <t>Р-4</t>
  </si>
  <si>
    <t>Р-5</t>
  </si>
  <si>
    <t>Газовая  Котельная- П 1</t>
  </si>
  <si>
    <t>П2 - Р2</t>
  </si>
  <si>
    <t>Р2 - здание 1 ГАГУ</t>
  </si>
  <si>
    <t>Р2 - здание 2 ГАГУ</t>
  </si>
  <si>
    <t>Р2 - Р3 ГАГУ</t>
  </si>
  <si>
    <t>Р3 - УТ4 ГАГУ</t>
  </si>
  <si>
    <t>УТ4 - здание 4 ГАГУ</t>
  </si>
  <si>
    <t>УТ4 - здание 6 ГАГУ ул.Социалистическая, 32</t>
  </si>
  <si>
    <t>Р3 - УТ2 ГАГУ</t>
  </si>
  <si>
    <t>УТ2 - здание 3 ГАГУ</t>
  </si>
  <si>
    <t>УТ2 - УТ3 ГАГУ</t>
  </si>
  <si>
    <t>УТ3 - здание 3 ГАГУ</t>
  </si>
  <si>
    <t>УТ3 - Р4 ГАГУ</t>
  </si>
  <si>
    <t>Р4 - здание 5 ГАГУ</t>
  </si>
  <si>
    <t>Р4 - здание 7 ГАГУ</t>
  </si>
  <si>
    <t>Газовая котельная - П1</t>
  </si>
  <si>
    <t>П1 - Р5</t>
  </si>
  <si>
    <t>Р5 - ТК1</t>
  </si>
  <si>
    <t>ТК1 - ТК2</t>
  </si>
  <si>
    <t>ТК2 - ТК6</t>
  </si>
  <si>
    <t>ТК6 - ул. Набережная, 10</t>
  </si>
  <si>
    <t>ТК 6 - ул. Набережная, 12</t>
  </si>
  <si>
    <t>ТК2 -ТК3</t>
  </si>
  <si>
    <t>ТК3 - ТК4</t>
  </si>
  <si>
    <t>ТК4 - УТ1</t>
  </si>
  <si>
    <t>УТ1 - Р1</t>
  </si>
  <si>
    <t>Р1 - здание 9 Госстат</t>
  </si>
  <si>
    <t>Р1 - здание 10 Госстат</t>
  </si>
  <si>
    <t>Р1 - здание 11 Госстат ул. Социалистическая, 36</t>
  </si>
  <si>
    <t>ТК4 - ТК5</t>
  </si>
  <si>
    <t>ТК5 - Центр спортивной акробатики ул. Социалистическая, 38</t>
  </si>
  <si>
    <t>Р5 - здание Угольной котельной ООО "ПКП СМЕНА"</t>
  </si>
  <si>
    <t>Угольная котельная -здание 13 ПКП Смена</t>
  </si>
  <si>
    <t>Угольная котельная -здание 12 ПКП Смена</t>
  </si>
  <si>
    <t>Схема тепловой сети отопления, ГВС  котельной № 25</t>
  </si>
  <si>
    <t>Обозначения:</t>
  </si>
  <si>
    <t>Номер участка сети</t>
  </si>
  <si>
    <r>
      <t xml:space="preserve">Т1 </t>
    </r>
    <r>
      <rPr>
        <b/>
        <sz val="10"/>
        <rFont val="Calibri"/>
        <family val="2"/>
        <charset val="204"/>
      </rPr>
      <t>Ø</t>
    </r>
  </si>
  <si>
    <t>Условный диаметр труб ,на подающем трубопроводе  системы отопления</t>
  </si>
  <si>
    <r>
      <t xml:space="preserve">Т2 </t>
    </r>
    <r>
      <rPr>
        <b/>
        <sz val="10"/>
        <rFont val="Calibri"/>
        <family val="2"/>
        <charset val="204"/>
      </rPr>
      <t>Ø</t>
    </r>
  </si>
  <si>
    <t>Условный диаметр труб ,на обратном трубопроводе системы отопления</t>
  </si>
  <si>
    <t>L,м</t>
  </si>
  <si>
    <t>Длина участка, Lуч, м с учетом компенсаторов и переходов</t>
  </si>
  <si>
    <t xml:space="preserve"> подземная прокладка - отопление</t>
  </si>
  <si>
    <t xml:space="preserve"> надземная прокладка - отопление</t>
  </si>
  <si>
    <t xml:space="preserve"> </t>
  </si>
  <si>
    <t xml:space="preserve">Тепловая камера  </t>
  </si>
  <si>
    <t xml:space="preserve">Потребитель </t>
  </si>
  <si>
    <t>Сводная  таблица</t>
  </si>
  <si>
    <t>Ду, мм</t>
  </si>
  <si>
    <r>
      <t xml:space="preserve">Суммарная протяженность участков            </t>
    </r>
    <r>
      <rPr>
        <b/>
        <sz val="11"/>
        <rFont val="Arial Cyr"/>
        <family val="2"/>
        <charset val="204"/>
      </rPr>
      <t>в 2-х трубном исполнении, м</t>
    </r>
  </si>
  <si>
    <t>Способ прокладки</t>
  </si>
  <si>
    <t>ВСЕГО</t>
  </si>
  <si>
    <t>подземная</t>
  </si>
  <si>
    <t>надземная</t>
  </si>
  <si>
    <t>отопление</t>
  </si>
  <si>
    <t>итого:</t>
  </si>
  <si>
    <t>ТК1-ул. Набережная, 6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</si>
</sst>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"/>
  </numFmts>
  <fonts count="20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7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name val="Arial Narrow"/>
      <family val="2"/>
      <charset val="204"/>
    </font>
    <font>
      <sz val="1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Calibri"/>
      <family val="2"/>
      <charset val="204"/>
    </font>
    <font>
      <sz val="11"/>
      <name val="Arial Cyr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9" tint="-0.4999847407452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5" fillId="0" borderId="0"/>
  </cellStyleXfs>
  <cellXfs count="239">
    <xf numFmtId="0" fontId="0" fillId="0" borderId="0" xfId="0"/>
    <xf numFmtId="0" fontId="0" fillId="0" borderId="4" xfId="0" applyFont="1" applyBorder="1" applyAlignment="1">
      <alignment horizontal="center" vertical="center" textRotation="90" wrapText="1"/>
    </xf>
    <xf numFmtId="0" fontId="0" fillId="0" borderId="14" xfId="0" applyBorder="1"/>
    <xf numFmtId="0" fontId="0" fillId="0" borderId="4" xfId="0" applyFont="1" applyBorder="1" applyAlignment="1">
      <alignment horizontal="center" vertical="top" wrapText="1"/>
    </xf>
    <xf numFmtId="165" fontId="0" fillId="0" borderId="4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4" xfId="0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0" fontId="0" fillId="10" borderId="4" xfId="0" applyFont="1" applyFill="1" applyBorder="1" applyAlignment="1">
      <alignment horizontal="center" vertical="top"/>
    </xf>
    <xf numFmtId="0" fontId="0" fillId="10" borderId="4" xfId="0" applyFont="1" applyFill="1" applyBorder="1" applyAlignment="1">
      <alignment horizontal="center" vertical="top" wrapText="1"/>
    </xf>
    <xf numFmtId="0" fontId="0" fillId="10" borderId="4" xfId="0" applyFont="1" applyFill="1" applyBorder="1" applyAlignment="1">
      <alignment horizontal="center"/>
    </xf>
    <xf numFmtId="0" fontId="3" fillId="0" borderId="0" xfId="0" applyFont="1"/>
    <xf numFmtId="164" fontId="0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4" fontId="0" fillId="10" borderId="4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textRotation="90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center" textRotation="90"/>
    </xf>
    <xf numFmtId="0" fontId="5" fillId="0" borderId="26" xfId="0" applyFont="1" applyBorder="1" applyAlignment="1">
      <alignment horizontal="center" textRotation="90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textRotation="90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15" xfId="0" applyFont="1" applyBorder="1" applyAlignment="1"/>
    <xf numFmtId="0" fontId="1" fillId="0" borderId="0" xfId="0" applyFont="1" applyBorder="1" applyAlignment="1"/>
    <xf numFmtId="0" fontId="4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vertical="top" wrapText="1"/>
    </xf>
    <xf numFmtId="0" fontId="9" fillId="4" borderId="14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top" wrapText="1"/>
    </xf>
    <xf numFmtId="0" fontId="13" fillId="0" borderId="0" xfId="0" applyFont="1"/>
    <xf numFmtId="0" fontId="14" fillId="0" borderId="0" xfId="0" applyFont="1"/>
    <xf numFmtId="0" fontId="0" fillId="0" borderId="39" xfId="0" applyBorder="1"/>
    <xf numFmtId="0" fontId="16" fillId="0" borderId="40" xfId="2" applyFont="1" applyBorder="1" applyAlignment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0" xfId="0" applyBorder="1"/>
    <xf numFmtId="0" fontId="0" fillId="0" borderId="43" xfId="0" applyBorder="1"/>
    <xf numFmtId="0" fontId="17" fillId="0" borderId="0" xfId="2" applyFont="1" applyBorder="1" applyAlignment="1">
      <alignment horizontal="left"/>
    </xf>
    <xf numFmtId="0" fontId="15" fillId="0" borderId="0" xfId="2" applyBorder="1"/>
    <xf numFmtId="0" fontId="1" fillId="0" borderId="0" xfId="2" applyFont="1" applyBorder="1" applyAlignment="1">
      <alignment horizontal="center"/>
    </xf>
    <xf numFmtId="0" fontId="17" fillId="0" borderId="0" xfId="2" applyFont="1" applyBorder="1" applyAlignment="1"/>
    <xf numFmtId="0" fontId="15" fillId="0" borderId="0" xfId="2" applyBorder="1" applyAlignment="1">
      <alignment horizontal="center"/>
    </xf>
    <xf numFmtId="0" fontId="17" fillId="0" borderId="0" xfId="2" applyFont="1" applyBorder="1"/>
    <xf numFmtId="0" fontId="17" fillId="0" borderId="0" xfId="2" applyFont="1" applyBorder="1" applyAlignment="1">
      <alignment horizontal="center"/>
    </xf>
    <xf numFmtId="0" fontId="17" fillId="0" borderId="0" xfId="0" applyFont="1" applyBorder="1" applyAlignment="1"/>
    <xf numFmtId="0" fontId="17" fillId="0" borderId="0" xfId="0" applyFont="1" applyBorder="1" applyAlignment="1">
      <alignment horizontal="left" vertical="center" wrapText="1"/>
    </xf>
    <xf numFmtId="0" fontId="15" fillId="0" borderId="0" xfId="2" applyFont="1" applyBorder="1" applyAlignment="1">
      <alignment vertical="top"/>
    </xf>
    <xf numFmtId="0" fontId="15" fillId="0" borderId="0" xfId="2" applyFont="1" applyBorder="1" applyAlignment="1">
      <alignment vertical="top" wrapText="1"/>
    </xf>
    <xf numFmtId="0" fontId="0" fillId="0" borderId="44" xfId="0" applyBorder="1"/>
    <xf numFmtId="0" fontId="15" fillId="0" borderId="45" xfId="2" applyBorder="1"/>
    <xf numFmtId="0" fontId="0" fillId="0" borderId="45" xfId="0" applyBorder="1"/>
    <xf numFmtId="0" fontId="0" fillId="0" borderId="46" xfId="0" applyBorder="1"/>
    <xf numFmtId="0" fontId="17" fillId="0" borderId="30" xfId="2" applyFont="1" applyBorder="1" applyAlignment="1">
      <alignment horizontal="center" vertical="center" wrapText="1"/>
    </xf>
    <xf numFmtId="0" fontId="17" fillId="0" borderId="46" xfId="2" applyFont="1" applyBorder="1" applyAlignment="1">
      <alignment horizontal="center" vertical="center" wrapText="1"/>
    </xf>
    <xf numFmtId="0" fontId="1" fillId="0" borderId="33" xfId="2" applyFont="1" applyFill="1" applyBorder="1" applyAlignment="1">
      <alignment horizontal="center"/>
    </xf>
    <xf numFmtId="0" fontId="1" fillId="0" borderId="30" xfId="2" applyFont="1" applyFill="1" applyBorder="1" applyAlignment="1">
      <alignment horizontal="center"/>
    </xf>
    <xf numFmtId="0" fontId="1" fillId="13" borderId="33" xfId="2" applyFont="1" applyFill="1" applyBorder="1" applyAlignment="1">
      <alignment horizontal="center"/>
    </xf>
    <xf numFmtId="0" fontId="1" fillId="13" borderId="30" xfId="2" applyFont="1" applyFill="1" applyBorder="1" applyAlignment="1">
      <alignment horizontal="center"/>
    </xf>
    <xf numFmtId="0" fontId="0" fillId="0" borderId="52" xfId="0" applyFont="1" applyBorder="1" applyAlignment="1">
      <alignment horizontal="center" vertical="top" wrapText="1"/>
    </xf>
    <xf numFmtId="0" fontId="0" fillId="0" borderId="53" xfId="0" applyFont="1" applyBorder="1" applyAlignment="1">
      <alignment horizontal="center" vertical="top" wrapText="1"/>
    </xf>
    <xf numFmtId="0" fontId="0" fillId="0" borderId="54" xfId="0" applyFont="1" applyBorder="1" applyAlignment="1">
      <alignment horizontal="center" vertical="top" wrapText="1"/>
    </xf>
    <xf numFmtId="0" fontId="0" fillId="11" borderId="7" xfId="0" applyFont="1" applyFill="1" applyBorder="1" applyAlignment="1">
      <alignment horizontal="center" vertical="center" wrapText="1"/>
    </xf>
    <xf numFmtId="0" fontId="9" fillId="11" borderId="14" xfId="0" applyFont="1" applyFill="1" applyBorder="1" applyAlignment="1">
      <alignment horizontal="center" vertical="center"/>
    </xf>
    <xf numFmtId="165" fontId="0" fillId="11" borderId="4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165" fontId="0" fillId="3" borderId="4" xfId="0" applyNumberFormat="1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/>
    </xf>
    <xf numFmtId="165" fontId="0" fillId="7" borderId="4" xfId="0" applyNumberFormat="1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/>
    </xf>
    <xf numFmtId="165" fontId="0" fillId="8" borderId="4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165" fontId="0" fillId="2" borderId="4" xfId="0" applyNumberFormat="1" applyFont="1" applyFill="1" applyBorder="1" applyAlignment="1">
      <alignment horizontal="center" vertical="center"/>
    </xf>
    <xf numFmtId="0" fontId="0" fillId="9" borderId="7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165" fontId="0" fillId="9" borderId="4" xfId="0" applyNumberFormat="1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/>
    </xf>
    <xf numFmtId="165" fontId="0" fillId="6" borderId="4" xfId="0" applyNumberFormat="1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/>
    </xf>
    <xf numFmtId="165" fontId="10" fillId="11" borderId="4" xfId="0" applyNumberFormat="1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/>
    </xf>
    <xf numFmtId="164" fontId="0" fillId="11" borderId="4" xfId="0" applyNumberFormat="1" applyFont="1" applyFill="1" applyBorder="1" applyAlignment="1">
      <alignment horizontal="center" vertical="center" wrapText="1"/>
    </xf>
    <xf numFmtId="0" fontId="0" fillId="11" borderId="4" xfId="0" applyFont="1" applyFill="1" applyBorder="1" applyAlignment="1">
      <alignment horizontal="center" vertical="center"/>
    </xf>
    <xf numFmtId="16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164" fontId="0" fillId="5" borderId="4" xfId="0" applyNumberFormat="1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/>
    </xf>
    <xf numFmtId="164" fontId="0" fillId="7" borderId="4" xfId="0" applyNumberFormat="1" applyFont="1" applyFill="1" applyBorder="1" applyAlignment="1">
      <alignment horizontal="center" vertical="center" wrapText="1"/>
    </xf>
    <xf numFmtId="164" fontId="0" fillId="8" borderId="4" xfId="0" applyNumberFormat="1" applyFont="1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/>
    </xf>
    <xf numFmtId="164" fontId="0" fillId="2" borderId="4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164" fontId="0" fillId="9" borderId="4" xfId="0" applyNumberFormat="1" applyFont="1" applyFill="1" applyBorder="1" applyAlignment="1">
      <alignment horizontal="center" vertical="center" wrapText="1"/>
    </xf>
    <xf numFmtId="0" fontId="0" fillId="9" borderId="4" xfId="0" applyFont="1" applyFill="1" applyBorder="1" applyAlignment="1">
      <alignment horizontal="center" vertical="center"/>
    </xf>
    <xf numFmtId="164" fontId="0" fillId="6" borderId="4" xfId="0" applyNumberFormat="1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164" fontId="0" fillId="10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 wrapText="1"/>
    </xf>
    <xf numFmtId="0" fontId="0" fillId="10" borderId="4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1" fillId="13" borderId="33" xfId="2" applyFont="1" applyFill="1" applyBorder="1" applyAlignment="1">
      <alignment horizontal="center"/>
    </xf>
    <xf numFmtId="0" fontId="1" fillId="13" borderId="32" xfId="2" applyFont="1" applyFill="1" applyBorder="1" applyAlignment="1">
      <alignment horizontal="center"/>
    </xf>
    <xf numFmtId="0" fontId="16" fillId="0" borderId="33" xfId="2" applyFont="1" applyBorder="1" applyAlignment="1">
      <alignment horizontal="center"/>
    </xf>
    <xf numFmtId="0" fontId="16" fillId="0" borderId="47" xfId="2" applyFont="1" applyBorder="1" applyAlignment="1">
      <alignment horizontal="center"/>
    </xf>
    <xf numFmtId="0" fontId="16" fillId="0" borderId="32" xfId="2" applyFont="1" applyBorder="1" applyAlignment="1">
      <alignment horizontal="center"/>
    </xf>
    <xf numFmtId="0" fontId="17" fillId="0" borderId="42" xfId="2" applyFont="1" applyBorder="1" applyAlignment="1">
      <alignment horizontal="center" vertical="center" wrapText="1"/>
    </xf>
    <xf numFmtId="0" fontId="17" fillId="0" borderId="44" xfId="2" applyFont="1" applyBorder="1" applyAlignment="1">
      <alignment horizontal="center" vertical="center" wrapText="1"/>
    </xf>
    <xf numFmtId="0" fontId="19" fillId="0" borderId="39" xfId="2" applyFont="1" applyBorder="1" applyAlignment="1">
      <alignment horizontal="center" vertical="center" wrapText="1"/>
    </xf>
    <xf numFmtId="0" fontId="19" fillId="0" borderId="40" xfId="2" applyFont="1" applyBorder="1" applyAlignment="1">
      <alignment horizontal="center" vertical="center" wrapText="1"/>
    </xf>
    <xf numFmtId="0" fontId="19" fillId="0" borderId="41" xfId="2" applyFont="1" applyBorder="1" applyAlignment="1">
      <alignment horizontal="center" vertical="center" wrapText="1"/>
    </xf>
    <xf numFmtId="0" fontId="19" fillId="0" borderId="44" xfId="2" applyFont="1" applyBorder="1" applyAlignment="1">
      <alignment horizontal="center" vertical="center" wrapText="1"/>
    </xf>
    <xf numFmtId="0" fontId="19" fillId="0" borderId="45" xfId="2" applyFont="1" applyBorder="1" applyAlignment="1">
      <alignment horizontal="center" vertical="center" wrapText="1"/>
    </xf>
    <xf numFmtId="0" fontId="19" fillId="0" borderId="46" xfId="2" applyFont="1" applyBorder="1" applyAlignment="1">
      <alignment horizontal="center" vertical="center" wrapText="1"/>
    </xf>
    <xf numFmtId="0" fontId="17" fillId="0" borderId="48" xfId="2" applyFont="1" applyBorder="1" applyAlignment="1">
      <alignment horizontal="center" vertical="center" wrapText="1"/>
    </xf>
    <xf numFmtId="0" fontId="17" fillId="0" borderId="49" xfId="2" applyFont="1" applyBorder="1" applyAlignment="1">
      <alignment horizontal="center" vertical="center" wrapText="1"/>
    </xf>
    <xf numFmtId="0" fontId="1" fillId="0" borderId="39" xfId="2" applyFont="1" applyBorder="1" applyAlignment="1">
      <alignment horizontal="center" vertical="center"/>
    </xf>
    <xf numFmtId="0" fontId="1" fillId="0" borderId="41" xfId="2" applyFont="1" applyBorder="1" applyAlignment="1">
      <alignment horizontal="center" vertical="center"/>
    </xf>
    <xf numFmtId="0" fontId="1" fillId="0" borderId="44" xfId="2" applyFont="1" applyBorder="1" applyAlignment="1">
      <alignment horizontal="center" vertical="center"/>
    </xf>
    <xf numFmtId="0" fontId="1" fillId="0" borderId="46" xfId="2" applyFont="1" applyBorder="1" applyAlignment="1">
      <alignment horizontal="center" vertical="center"/>
    </xf>
    <xf numFmtId="0" fontId="1" fillId="12" borderId="33" xfId="2" applyFont="1" applyFill="1" applyBorder="1" applyAlignment="1">
      <alignment horizontal="center" vertical="center" wrapText="1"/>
    </xf>
    <xf numFmtId="0" fontId="1" fillId="12" borderId="47" xfId="2" applyFont="1" applyFill="1" applyBorder="1" applyAlignment="1">
      <alignment horizontal="center" vertical="center" wrapText="1"/>
    </xf>
    <xf numFmtId="0" fontId="1" fillId="12" borderId="32" xfId="2" applyFont="1" applyFill="1" applyBorder="1" applyAlignment="1">
      <alignment horizontal="center" vertical="center" wrapText="1"/>
    </xf>
    <xf numFmtId="0" fontId="17" fillId="0" borderId="50" xfId="2" applyFont="1" applyFill="1" applyBorder="1" applyAlignment="1">
      <alignment horizontal="center" vertical="center" wrapText="1"/>
    </xf>
    <xf numFmtId="0" fontId="17" fillId="0" borderId="51" xfId="2" applyFont="1" applyFill="1" applyBorder="1" applyAlignment="1">
      <alignment horizontal="center" vertical="center" wrapText="1"/>
    </xf>
    <xf numFmtId="0" fontId="1" fillId="0" borderId="33" xfId="2" applyFont="1" applyFill="1" applyBorder="1" applyAlignment="1">
      <alignment horizontal="center"/>
    </xf>
    <xf numFmtId="0" fontId="1" fillId="0" borderId="32" xfId="2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7" fillId="0" borderId="0" xfId="2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8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center" vertical="center" textRotation="90" wrapText="1"/>
    </xf>
    <xf numFmtId="0" fontId="0" fillId="0" borderId="9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4" fontId="1" fillId="0" borderId="0" xfId="0" applyNumberFormat="1" applyFont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7" fillId="0" borderId="37" xfId="2" applyFont="1" applyFill="1" applyBorder="1" applyAlignment="1">
      <alignment horizontal="center" vertical="center" wrapText="1"/>
    </xf>
    <xf numFmtId="0" fontId="17" fillId="0" borderId="36" xfId="2" applyFont="1" applyFill="1" applyBorder="1" applyAlignment="1">
      <alignment horizontal="center" vertical="center" wrapText="1"/>
    </xf>
    <xf numFmtId="0" fontId="17" fillId="0" borderId="34" xfId="2" applyFont="1" applyBorder="1" applyAlignment="1">
      <alignment horizontal="center" vertical="center" wrapText="1"/>
    </xf>
    <xf numFmtId="0" fontId="17" fillId="0" borderId="55" xfId="2" applyFont="1" applyBorder="1" applyAlignment="1">
      <alignment horizontal="center" vertical="center" wrapText="1"/>
    </xf>
    <xf numFmtId="0" fontId="17" fillId="0" borderId="56" xfId="2" applyFont="1" applyBorder="1" applyAlignment="1">
      <alignment horizontal="center" vertical="center" wrapText="1"/>
    </xf>
    <xf numFmtId="0" fontId="17" fillId="0" borderId="33" xfId="2" applyFont="1" applyBorder="1" applyAlignment="1">
      <alignment horizontal="center" vertical="center" wrapText="1"/>
    </xf>
    <xf numFmtId="0" fontId="17" fillId="0" borderId="32" xfId="2" applyFont="1" applyBorder="1" applyAlignment="1">
      <alignment horizontal="center" vertical="center" wrapText="1"/>
    </xf>
    <xf numFmtId="0" fontId="17" fillId="0" borderId="22" xfId="2" applyFont="1" applyFill="1" applyBorder="1" applyAlignment="1">
      <alignment horizontal="center" vertical="center" wrapText="1"/>
    </xf>
    <xf numFmtId="0" fontId="17" fillId="0" borderId="24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Схема ТС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409016</xdr:colOff>
      <xdr:row>9</xdr:row>
      <xdr:rowOff>45343</xdr:rowOff>
    </xdr:from>
    <xdr:to>
      <xdr:col>4</xdr:col>
      <xdr:colOff>272050</xdr:colOff>
      <xdr:row>14</xdr:row>
      <xdr:rowOff>52335</xdr:rowOff>
    </xdr:to>
    <xdr:sp macro="" textlink="">
      <xdr:nvSpPr>
        <xdr:cNvPr id="4" name="TextBox 3"/>
        <xdr:cNvSpPr txBox="1"/>
      </xdr:nvSpPr>
      <xdr:spPr>
        <a:xfrm rot="1171944">
          <a:off x="1644692" y="1667167"/>
          <a:ext cx="1098709" cy="908006"/>
        </a:xfrm>
        <a:prstGeom prst="rect">
          <a:avLst/>
        </a:prstGeom>
        <a:solidFill>
          <a:schemeClr val="accent6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ГАГУ</a:t>
          </a:r>
          <a:r>
            <a:rPr lang="ru-RU" sz="1100" baseline="0"/>
            <a:t> Здание 7</a:t>
          </a:r>
        </a:p>
      </xdr:txBody>
    </xdr:sp>
    <xdr:clientData/>
  </xdr:twoCellAnchor>
  <xdr:twoCellAnchor>
    <xdr:from>
      <xdr:col>7</xdr:col>
      <xdr:colOff>434358</xdr:colOff>
      <xdr:row>26</xdr:row>
      <xdr:rowOff>121399</xdr:rowOff>
    </xdr:from>
    <xdr:to>
      <xdr:col>9</xdr:col>
      <xdr:colOff>31405</xdr:colOff>
      <xdr:row>33</xdr:row>
      <xdr:rowOff>100885</xdr:rowOff>
    </xdr:to>
    <xdr:sp macro="" textlink="">
      <xdr:nvSpPr>
        <xdr:cNvPr id="5" name="TextBox 4"/>
        <xdr:cNvSpPr txBox="1"/>
      </xdr:nvSpPr>
      <xdr:spPr>
        <a:xfrm rot="1038061">
          <a:off x="4759223" y="4806669"/>
          <a:ext cx="832723" cy="1240905"/>
        </a:xfrm>
        <a:prstGeom prst="rect">
          <a:avLst/>
        </a:prstGeom>
        <a:solidFill>
          <a:schemeClr val="accent6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 baseline="0"/>
            <a:t> Здание 3</a:t>
          </a:r>
        </a:p>
      </xdr:txBody>
    </xdr:sp>
    <xdr:clientData/>
  </xdr:twoCellAnchor>
  <xdr:twoCellAnchor>
    <xdr:from>
      <xdr:col>10</xdr:col>
      <xdr:colOff>42737</xdr:colOff>
      <xdr:row>23</xdr:row>
      <xdr:rowOff>64376</xdr:rowOff>
    </xdr:from>
    <xdr:to>
      <xdr:col>10</xdr:col>
      <xdr:colOff>409654</xdr:colOff>
      <xdr:row>27</xdr:row>
      <xdr:rowOff>26209</xdr:rowOff>
    </xdr:to>
    <xdr:sp macro="" textlink="">
      <xdr:nvSpPr>
        <xdr:cNvPr id="7" name="TextBox 6"/>
        <xdr:cNvSpPr txBox="1"/>
      </xdr:nvSpPr>
      <xdr:spPr>
        <a:xfrm rot="1262067">
          <a:off x="6221115" y="4209038"/>
          <a:ext cx="366917" cy="682644"/>
        </a:xfrm>
        <a:prstGeom prst="rect">
          <a:avLst/>
        </a:prstGeom>
        <a:solidFill>
          <a:schemeClr val="accent6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 baseline="0"/>
            <a:t> </a:t>
          </a:r>
          <a:endParaRPr lang="ru-RU" sz="900" baseline="0"/>
        </a:p>
      </xdr:txBody>
    </xdr:sp>
    <xdr:clientData/>
  </xdr:twoCellAnchor>
  <xdr:twoCellAnchor>
    <xdr:from>
      <xdr:col>11</xdr:col>
      <xdr:colOff>111118</xdr:colOff>
      <xdr:row>19</xdr:row>
      <xdr:rowOff>26849</xdr:rowOff>
    </xdr:from>
    <xdr:to>
      <xdr:col>12</xdr:col>
      <xdr:colOff>374431</xdr:colOff>
      <xdr:row>22</xdr:row>
      <xdr:rowOff>11450</xdr:rowOff>
    </xdr:to>
    <xdr:sp macro="" textlink="">
      <xdr:nvSpPr>
        <xdr:cNvPr id="8" name="TextBox 7"/>
        <xdr:cNvSpPr txBox="1"/>
      </xdr:nvSpPr>
      <xdr:spPr>
        <a:xfrm rot="1122841">
          <a:off x="6907334" y="3450700"/>
          <a:ext cx="881151" cy="525209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 baseline="0"/>
            <a:t>Столовая</a:t>
          </a:r>
          <a:endParaRPr lang="ru-RU" sz="900" baseline="0"/>
        </a:p>
      </xdr:txBody>
    </xdr:sp>
    <xdr:clientData/>
  </xdr:twoCellAnchor>
  <xdr:twoCellAnchor>
    <xdr:from>
      <xdr:col>12</xdr:col>
      <xdr:colOff>253862</xdr:colOff>
      <xdr:row>21</xdr:row>
      <xdr:rowOff>15720</xdr:rowOff>
    </xdr:from>
    <xdr:to>
      <xdr:col>17</xdr:col>
      <xdr:colOff>29230</xdr:colOff>
      <xdr:row>24</xdr:row>
      <xdr:rowOff>165974</xdr:rowOff>
    </xdr:to>
    <xdr:sp macro="" textlink="">
      <xdr:nvSpPr>
        <xdr:cNvPr id="9" name="TextBox 8"/>
        <xdr:cNvSpPr txBox="1"/>
      </xdr:nvSpPr>
      <xdr:spPr>
        <a:xfrm rot="1026383">
          <a:off x="7667916" y="3799977"/>
          <a:ext cx="2864557" cy="690862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 baseline="0"/>
            <a:t>ГАГУ Здание 6</a:t>
          </a:r>
        </a:p>
        <a:p>
          <a:pPr algn="ctr"/>
          <a:r>
            <a:rPr lang="ru-RU" sz="1100" baseline="0"/>
            <a:t>Ул.Социалистическая,32</a:t>
          </a:r>
          <a:endParaRPr lang="ru-RU" sz="900" baseline="0"/>
        </a:p>
      </xdr:txBody>
    </xdr:sp>
    <xdr:clientData/>
  </xdr:twoCellAnchor>
  <xdr:twoCellAnchor>
    <xdr:from>
      <xdr:col>12</xdr:col>
      <xdr:colOff>69551</xdr:colOff>
      <xdr:row>25</xdr:row>
      <xdr:rowOff>155187</xdr:rowOff>
    </xdr:from>
    <xdr:to>
      <xdr:col>13</xdr:col>
      <xdr:colOff>4296</xdr:colOff>
      <xdr:row>35</xdr:row>
      <xdr:rowOff>9173</xdr:rowOff>
    </xdr:to>
    <xdr:sp macro="" textlink="">
      <xdr:nvSpPr>
        <xdr:cNvPr id="24" name="TextBox 23"/>
        <xdr:cNvSpPr txBox="1"/>
      </xdr:nvSpPr>
      <xdr:spPr>
        <a:xfrm rot="473989">
          <a:off x="7483605" y="4660255"/>
          <a:ext cx="552583" cy="1656013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ru-RU" sz="1100" baseline="0"/>
        </a:p>
      </xdr:txBody>
    </xdr:sp>
    <xdr:clientData/>
  </xdr:twoCellAnchor>
  <xdr:twoCellAnchor>
    <xdr:from>
      <xdr:col>12</xdr:col>
      <xdr:colOff>88985</xdr:colOff>
      <xdr:row>22</xdr:row>
      <xdr:rowOff>92451</xdr:rowOff>
    </xdr:from>
    <xdr:to>
      <xdr:col>12</xdr:col>
      <xdr:colOff>511348</xdr:colOff>
      <xdr:row>27</xdr:row>
      <xdr:rowOff>55232</xdr:rowOff>
    </xdr:to>
    <xdr:sp macro="" textlink="">
      <xdr:nvSpPr>
        <xdr:cNvPr id="25" name="TextBox 24"/>
        <xdr:cNvSpPr txBox="1"/>
      </xdr:nvSpPr>
      <xdr:spPr>
        <a:xfrm rot="1000035">
          <a:off x="7503039" y="4056910"/>
          <a:ext cx="422363" cy="863795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ru-RU" sz="1100" baseline="0"/>
        </a:p>
      </xdr:txBody>
    </xdr:sp>
    <xdr:clientData/>
  </xdr:twoCellAnchor>
  <xdr:twoCellAnchor>
    <xdr:from>
      <xdr:col>12</xdr:col>
      <xdr:colOff>829</xdr:colOff>
      <xdr:row>25</xdr:row>
      <xdr:rowOff>157307</xdr:rowOff>
    </xdr:from>
    <xdr:to>
      <xdr:col>12</xdr:col>
      <xdr:colOff>281279</xdr:colOff>
      <xdr:row>29</xdr:row>
      <xdr:rowOff>37006</xdr:rowOff>
    </xdr:to>
    <xdr:sp macro="" textlink="">
      <xdr:nvSpPr>
        <xdr:cNvPr id="28" name="TextBox 27"/>
        <xdr:cNvSpPr txBox="1"/>
      </xdr:nvSpPr>
      <xdr:spPr>
        <a:xfrm rot="539619">
          <a:off x="7414883" y="4662375"/>
          <a:ext cx="280450" cy="600509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ru-RU" sz="1100" baseline="0"/>
        </a:p>
      </xdr:txBody>
    </xdr:sp>
    <xdr:clientData/>
  </xdr:twoCellAnchor>
  <xdr:twoCellAnchor>
    <xdr:from>
      <xdr:col>11</xdr:col>
      <xdr:colOff>175019</xdr:colOff>
      <xdr:row>32</xdr:row>
      <xdr:rowOff>43593</xdr:rowOff>
    </xdr:from>
    <xdr:to>
      <xdr:col>12</xdr:col>
      <xdr:colOff>256663</xdr:colOff>
      <xdr:row>34</xdr:row>
      <xdr:rowOff>99927</xdr:rowOff>
    </xdr:to>
    <xdr:sp macro="" textlink="">
      <xdr:nvSpPr>
        <xdr:cNvPr id="29" name="TextBox 28"/>
        <xdr:cNvSpPr txBox="1"/>
      </xdr:nvSpPr>
      <xdr:spPr>
        <a:xfrm rot="532624">
          <a:off x="6971235" y="5810079"/>
          <a:ext cx="699482" cy="416740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ru-RU" sz="1100" baseline="0"/>
        </a:p>
      </xdr:txBody>
    </xdr:sp>
    <xdr:clientData/>
  </xdr:twoCellAnchor>
  <xdr:twoCellAnchor>
    <xdr:from>
      <xdr:col>6</xdr:col>
      <xdr:colOff>385088</xdr:colOff>
      <xdr:row>45</xdr:row>
      <xdr:rowOff>1408</xdr:rowOff>
    </xdr:from>
    <xdr:to>
      <xdr:col>7</xdr:col>
      <xdr:colOff>312315</xdr:colOff>
      <xdr:row>50</xdr:row>
      <xdr:rowOff>147176</xdr:rowOff>
    </xdr:to>
    <xdr:sp macro="" textlink="">
      <xdr:nvSpPr>
        <xdr:cNvPr id="31" name="TextBox 30"/>
        <xdr:cNvSpPr txBox="1"/>
      </xdr:nvSpPr>
      <xdr:spPr>
        <a:xfrm rot="481930">
          <a:off x="4092115" y="8110530"/>
          <a:ext cx="545065" cy="1046781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ru-RU" sz="1100" baseline="0"/>
        </a:p>
      </xdr:txBody>
    </xdr:sp>
    <xdr:clientData/>
  </xdr:twoCellAnchor>
  <xdr:twoCellAnchor>
    <xdr:from>
      <xdr:col>6</xdr:col>
      <xdr:colOff>458476</xdr:colOff>
      <xdr:row>44</xdr:row>
      <xdr:rowOff>28900</xdr:rowOff>
    </xdr:from>
    <xdr:to>
      <xdr:col>7</xdr:col>
      <xdr:colOff>32006</xdr:colOff>
      <xdr:row>45</xdr:row>
      <xdr:rowOff>175152</xdr:rowOff>
    </xdr:to>
    <xdr:sp macro="" textlink="">
      <xdr:nvSpPr>
        <xdr:cNvPr id="32" name="TextBox 31"/>
        <xdr:cNvSpPr txBox="1"/>
      </xdr:nvSpPr>
      <xdr:spPr>
        <a:xfrm rot="414354">
          <a:off x="4165503" y="7957819"/>
          <a:ext cx="191368" cy="326455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ru-RU" sz="1100" baseline="0"/>
        </a:p>
      </xdr:txBody>
    </xdr:sp>
    <xdr:clientData/>
  </xdr:twoCellAnchor>
  <xdr:twoCellAnchor>
    <xdr:from>
      <xdr:col>8</xdr:col>
      <xdr:colOff>489637</xdr:colOff>
      <xdr:row>48</xdr:row>
      <xdr:rowOff>94301</xdr:rowOff>
    </xdr:from>
    <xdr:to>
      <xdr:col>9</xdr:col>
      <xdr:colOff>464467</xdr:colOff>
      <xdr:row>59</xdr:row>
      <xdr:rowOff>6113</xdr:rowOff>
    </xdr:to>
    <xdr:sp macro="" textlink="">
      <xdr:nvSpPr>
        <xdr:cNvPr id="33" name="TextBox 32"/>
        <xdr:cNvSpPr txBox="1"/>
      </xdr:nvSpPr>
      <xdr:spPr>
        <a:xfrm rot="663487">
          <a:off x="5432340" y="8744031"/>
          <a:ext cx="592668" cy="1894041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ru-RU" sz="1100" baseline="0"/>
        </a:p>
      </xdr:txBody>
    </xdr:sp>
    <xdr:clientData/>
  </xdr:twoCellAnchor>
  <xdr:twoCellAnchor>
    <xdr:from>
      <xdr:col>7</xdr:col>
      <xdr:colOff>568487</xdr:colOff>
      <xdr:row>47</xdr:row>
      <xdr:rowOff>178893</xdr:rowOff>
    </xdr:from>
    <xdr:to>
      <xdr:col>9</xdr:col>
      <xdr:colOff>98792</xdr:colOff>
      <xdr:row>51</xdr:row>
      <xdr:rowOff>162747</xdr:rowOff>
    </xdr:to>
    <xdr:sp macro="" textlink="">
      <xdr:nvSpPr>
        <xdr:cNvPr id="34" name="TextBox 33"/>
        <xdr:cNvSpPr txBox="1"/>
      </xdr:nvSpPr>
      <xdr:spPr>
        <a:xfrm rot="659692">
          <a:off x="4893352" y="8648420"/>
          <a:ext cx="765981" cy="704665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ru-RU" sz="1100" baseline="0"/>
        </a:p>
      </xdr:txBody>
    </xdr:sp>
    <xdr:clientData/>
  </xdr:twoCellAnchor>
  <xdr:twoCellAnchor>
    <xdr:from>
      <xdr:col>7</xdr:col>
      <xdr:colOff>538332</xdr:colOff>
      <xdr:row>56</xdr:row>
      <xdr:rowOff>108193</xdr:rowOff>
    </xdr:from>
    <xdr:to>
      <xdr:col>8</xdr:col>
      <xdr:colOff>426921</xdr:colOff>
      <xdr:row>58</xdr:row>
      <xdr:rowOff>97886</xdr:rowOff>
    </xdr:to>
    <xdr:sp macro="" textlink="">
      <xdr:nvSpPr>
        <xdr:cNvPr id="35" name="TextBox 34"/>
        <xdr:cNvSpPr txBox="1"/>
      </xdr:nvSpPr>
      <xdr:spPr>
        <a:xfrm rot="733639">
          <a:off x="4863197" y="10199544"/>
          <a:ext cx="506427" cy="350099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ru-RU" sz="1100" baseline="0"/>
        </a:p>
      </xdr:txBody>
    </xdr:sp>
    <xdr:clientData/>
  </xdr:twoCellAnchor>
  <xdr:twoCellAnchor>
    <xdr:from>
      <xdr:col>9</xdr:col>
      <xdr:colOff>183859</xdr:colOff>
      <xdr:row>46</xdr:row>
      <xdr:rowOff>41310</xdr:rowOff>
    </xdr:from>
    <xdr:to>
      <xdr:col>10</xdr:col>
      <xdr:colOff>62290</xdr:colOff>
      <xdr:row>49</xdr:row>
      <xdr:rowOff>79589</xdr:rowOff>
    </xdr:to>
    <xdr:sp macro="" textlink="">
      <xdr:nvSpPr>
        <xdr:cNvPr id="36" name="TextBox 35"/>
        <xdr:cNvSpPr txBox="1"/>
      </xdr:nvSpPr>
      <xdr:spPr>
        <a:xfrm rot="603710">
          <a:off x="5744400" y="8330634"/>
          <a:ext cx="496268" cy="578887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ru-RU" sz="1100" baseline="0"/>
        </a:p>
      </xdr:txBody>
    </xdr:sp>
    <xdr:clientData/>
  </xdr:twoCellAnchor>
  <xdr:twoCellAnchor>
    <xdr:from>
      <xdr:col>10</xdr:col>
      <xdr:colOff>218741</xdr:colOff>
      <xdr:row>54</xdr:row>
      <xdr:rowOff>133245</xdr:rowOff>
    </xdr:from>
    <xdr:to>
      <xdr:col>13</xdr:col>
      <xdr:colOff>508017</xdr:colOff>
      <xdr:row>59</xdr:row>
      <xdr:rowOff>101354</xdr:rowOff>
    </xdr:to>
    <xdr:sp macro="" textlink="">
      <xdr:nvSpPr>
        <xdr:cNvPr id="37" name="TextBox 36"/>
        <xdr:cNvSpPr txBox="1"/>
      </xdr:nvSpPr>
      <xdr:spPr>
        <a:xfrm rot="761820">
          <a:off x="6314741" y="10420245"/>
          <a:ext cx="2118076" cy="920609"/>
        </a:xfrm>
        <a:prstGeom prst="rect">
          <a:avLst/>
        </a:prstGeom>
        <a:solidFill>
          <a:schemeClr val="accent6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 baseline="0"/>
            <a:t>ООО ПКП "Смена"</a:t>
          </a:r>
        </a:p>
        <a:p>
          <a:pPr algn="ctr"/>
          <a:r>
            <a:rPr lang="ru-RU" sz="1100" baseline="0"/>
            <a:t>Здание 12</a:t>
          </a:r>
        </a:p>
      </xdr:txBody>
    </xdr:sp>
    <xdr:clientData/>
  </xdr:twoCellAnchor>
  <xdr:twoCellAnchor>
    <xdr:from>
      <xdr:col>9</xdr:col>
      <xdr:colOff>482794</xdr:colOff>
      <xdr:row>67</xdr:row>
      <xdr:rowOff>34043</xdr:rowOff>
    </xdr:from>
    <xdr:to>
      <xdr:col>13</xdr:col>
      <xdr:colOff>38651</xdr:colOff>
      <xdr:row>74</xdr:row>
      <xdr:rowOff>102670</xdr:rowOff>
    </xdr:to>
    <xdr:sp macro="" textlink="">
      <xdr:nvSpPr>
        <xdr:cNvPr id="38" name="TextBox 37"/>
        <xdr:cNvSpPr txBox="1"/>
      </xdr:nvSpPr>
      <xdr:spPr>
        <a:xfrm rot="1409367">
          <a:off x="6043335" y="12107624"/>
          <a:ext cx="2027208" cy="1330046"/>
        </a:xfrm>
        <a:prstGeom prst="rect">
          <a:avLst/>
        </a:prstGeom>
        <a:solidFill>
          <a:schemeClr val="accent6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 baseline="0"/>
            <a:t>ООО ПКП "Смена"</a:t>
          </a:r>
        </a:p>
        <a:p>
          <a:pPr algn="ctr"/>
          <a:r>
            <a:rPr lang="ru-RU" sz="1100" baseline="0"/>
            <a:t>Здание 13</a:t>
          </a:r>
        </a:p>
      </xdr:txBody>
    </xdr:sp>
    <xdr:clientData/>
  </xdr:twoCellAnchor>
  <xdr:twoCellAnchor>
    <xdr:from>
      <xdr:col>10</xdr:col>
      <xdr:colOff>214090</xdr:colOff>
      <xdr:row>65</xdr:row>
      <xdr:rowOff>78344</xdr:rowOff>
    </xdr:from>
    <xdr:to>
      <xdr:col>11</xdr:col>
      <xdr:colOff>221436</xdr:colOff>
      <xdr:row>67</xdr:row>
      <xdr:rowOff>74421</xdr:rowOff>
    </xdr:to>
    <xdr:sp macro="" textlink="">
      <xdr:nvSpPr>
        <xdr:cNvPr id="39" name="TextBox 38"/>
        <xdr:cNvSpPr txBox="1"/>
      </xdr:nvSpPr>
      <xdr:spPr>
        <a:xfrm rot="1260949">
          <a:off x="6392468" y="11791520"/>
          <a:ext cx="625184" cy="356482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ru-RU" sz="1100" baseline="0"/>
        </a:p>
      </xdr:txBody>
    </xdr:sp>
    <xdr:clientData/>
  </xdr:twoCellAnchor>
  <xdr:twoCellAnchor>
    <xdr:from>
      <xdr:col>6</xdr:col>
      <xdr:colOff>242464</xdr:colOff>
      <xdr:row>63</xdr:row>
      <xdr:rowOff>66031</xdr:rowOff>
    </xdr:from>
    <xdr:to>
      <xdr:col>7</xdr:col>
      <xdr:colOff>121958</xdr:colOff>
      <xdr:row>64</xdr:row>
      <xdr:rowOff>164692</xdr:rowOff>
    </xdr:to>
    <xdr:sp macro="" textlink="">
      <xdr:nvSpPr>
        <xdr:cNvPr id="40" name="TextBox 39"/>
        <xdr:cNvSpPr txBox="1"/>
      </xdr:nvSpPr>
      <xdr:spPr>
        <a:xfrm rot="1561292">
          <a:off x="3949491" y="11418801"/>
          <a:ext cx="497332" cy="278864"/>
        </a:xfrm>
        <a:prstGeom prst="rect">
          <a:avLst/>
        </a:prstGeom>
        <a:solidFill>
          <a:srgbClr val="FFFF00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ru-RU" sz="800" baseline="0"/>
        </a:p>
      </xdr:txBody>
    </xdr:sp>
    <xdr:clientData/>
  </xdr:twoCellAnchor>
  <xdr:twoCellAnchor>
    <xdr:from>
      <xdr:col>7</xdr:col>
      <xdr:colOff>157837</xdr:colOff>
      <xdr:row>67</xdr:row>
      <xdr:rowOff>102166</xdr:rowOff>
    </xdr:from>
    <xdr:to>
      <xdr:col>8</xdr:col>
      <xdr:colOff>575557</xdr:colOff>
      <xdr:row>69</xdr:row>
      <xdr:rowOff>34864</xdr:rowOff>
    </xdr:to>
    <xdr:sp macro="" textlink="">
      <xdr:nvSpPr>
        <xdr:cNvPr id="41" name="TextBox 40"/>
        <xdr:cNvSpPr txBox="1"/>
      </xdr:nvSpPr>
      <xdr:spPr>
        <a:xfrm rot="1561292">
          <a:off x="4425037" y="12865666"/>
          <a:ext cx="1027320" cy="313698"/>
        </a:xfrm>
        <a:prstGeom prst="rect">
          <a:avLst/>
        </a:prstGeom>
        <a:solidFill>
          <a:srgbClr val="FFFF00"/>
        </a:solidFill>
        <a:ln w="635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ru-RU" sz="900" baseline="0"/>
        </a:p>
      </xdr:txBody>
    </xdr:sp>
    <xdr:clientData/>
  </xdr:twoCellAnchor>
  <xdr:twoCellAnchor>
    <xdr:from>
      <xdr:col>7</xdr:col>
      <xdr:colOff>351520</xdr:colOff>
      <xdr:row>69</xdr:row>
      <xdr:rowOff>62371</xdr:rowOff>
    </xdr:from>
    <xdr:to>
      <xdr:col>8</xdr:col>
      <xdr:colOff>454753</xdr:colOff>
      <xdr:row>70</xdr:row>
      <xdr:rowOff>43310</xdr:rowOff>
    </xdr:to>
    <xdr:sp macro="" textlink="">
      <xdr:nvSpPr>
        <xdr:cNvPr id="42" name="TextBox 41"/>
        <xdr:cNvSpPr txBox="1"/>
      </xdr:nvSpPr>
      <xdr:spPr>
        <a:xfrm rot="1561292">
          <a:off x="4676385" y="12496357"/>
          <a:ext cx="721071" cy="161142"/>
        </a:xfrm>
        <a:prstGeom prst="rect">
          <a:avLst/>
        </a:prstGeom>
        <a:solidFill>
          <a:srgbClr val="FFFF00"/>
        </a:solidFill>
        <a:ln w="635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ru-RU" sz="900" baseline="0"/>
        </a:p>
      </xdr:txBody>
    </xdr:sp>
    <xdr:clientData/>
  </xdr:twoCellAnchor>
  <xdr:twoCellAnchor>
    <xdr:from>
      <xdr:col>25</xdr:col>
      <xdr:colOff>111007</xdr:colOff>
      <xdr:row>27</xdr:row>
      <xdr:rowOff>12844</xdr:rowOff>
    </xdr:from>
    <xdr:to>
      <xdr:col>27</xdr:col>
      <xdr:colOff>555742</xdr:colOff>
      <xdr:row>39</xdr:row>
      <xdr:rowOff>137970</xdr:rowOff>
    </xdr:to>
    <xdr:sp macro="" textlink="">
      <xdr:nvSpPr>
        <xdr:cNvPr id="45" name="TextBox 44"/>
        <xdr:cNvSpPr txBox="1"/>
      </xdr:nvSpPr>
      <xdr:spPr>
        <a:xfrm rot="156370">
          <a:off x="15556953" y="4878317"/>
          <a:ext cx="1680411" cy="2287558"/>
        </a:xfrm>
        <a:prstGeom prst="rect">
          <a:avLst/>
        </a:prstGeom>
        <a:solidFill>
          <a:schemeClr val="accent6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 baseline="0"/>
            <a:t>Центр спортивной акробатики</a:t>
          </a:r>
        </a:p>
        <a:p>
          <a:pPr algn="ctr"/>
          <a:endParaRPr lang="ru-RU" sz="1100" baseline="0"/>
        </a:p>
        <a:p>
          <a:pPr algn="ctr"/>
          <a:endParaRPr lang="ru-RU" sz="1100" baseline="0"/>
        </a:p>
        <a:p>
          <a:pPr algn="ctr"/>
          <a:r>
            <a:rPr lang="ru-RU" sz="1100" baseline="0"/>
            <a:t>Ул.Социалистическая,38</a:t>
          </a:r>
        </a:p>
      </xdr:txBody>
    </xdr:sp>
    <xdr:clientData/>
  </xdr:twoCellAnchor>
  <xdr:twoCellAnchor>
    <xdr:from>
      <xdr:col>20</xdr:col>
      <xdr:colOff>104029</xdr:colOff>
      <xdr:row>26</xdr:row>
      <xdr:rowOff>25970</xdr:rowOff>
    </xdr:from>
    <xdr:to>
      <xdr:col>21</xdr:col>
      <xdr:colOff>256321</xdr:colOff>
      <xdr:row>35</xdr:row>
      <xdr:rowOff>148890</xdr:rowOff>
    </xdr:to>
    <xdr:sp macro="" textlink="">
      <xdr:nvSpPr>
        <xdr:cNvPr id="46" name="TextBox 45"/>
        <xdr:cNvSpPr txBox="1"/>
      </xdr:nvSpPr>
      <xdr:spPr>
        <a:xfrm rot="228974">
          <a:off x="12460786" y="4711240"/>
          <a:ext cx="770130" cy="1744745"/>
        </a:xfrm>
        <a:prstGeom prst="rect">
          <a:avLst/>
        </a:prstGeom>
        <a:solidFill>
          <a:schemeClr val="accent6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050" baseline="0"/>
            <a:t>Упр.ФС гос.стат.по Алтайскому краю и РА</a:t>
          </a:r>
        </a:p>
        <a:p>
          <a:pPr algn="ctr"/>
          <a:r>
            <a:rPr lang="ru-RU" sz="1050" baseline="0"/>
            <a:t>Ул.Социалистическая,36</a:t>
          </a:r>
        </a:p>
        <a:p>
          <a:pPr algn="ctr"/>
          <a:r>
            <a:rPr lang="ru-RU" sz="1050" baseline="0"/>
            <a:t>Здание 11</a:t>
          </a:r>
        </a:p>
      </xdr:txBody>
    </xdr:sp>
    <xdr:clientData/>
  </xdr:twoCellAnchor>
  <xdr:twoCellAnchor>
    <xdr:from>
      <xdr:col>22</xdr:col>
      <xdr:colOff>98070</xdr:colOff>
      <xdr:row>35</xdr:row>
      <xdr:rowOff>75557</xdr:rowOff>
    </xdr:from>
    <xdr:to>
      <xdr:col>23</xdr:col>
      <xdr:colOff>112923</xdr:colOff>
      <xdr:row>36</xdr:row>
      <xdr:rowOff>173933</xdr:rowOff>
    </xdr:to>
    <xdr:sp macro="" textlink="">
      <xdr:nvSpPr>
        <xdr:cNvPr id="47" name="TextBox 46"/>
        <xdr:cNvSpPr txBox="1"/>
      </xdr:nvSpPr>
      <xdr:spPr>
        <a:xfrm rot="309852">
          <a:off x="13690502" y="6382652"/>
          <a:ext cx="632691" cy="278578"/>
        </a:xfrm>
        <a:prstGeom prst="rect">
          <a:avLst/>
        </a:prstGeom>
        <a:solidFill>
          <a:schemeClr val="accent6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700" baseline="0"/>
            <a:t>Здание</a:t>
          </a:r>
          <a:r>
            <a:rPr lang="ru-RU" sz="800" baseline="0"/>
            <a:t> 10</a:t>
          </a:r>
        </a:p>
      </xdr:txBody>
    </xdr:sp>
    <xdr:clientData/>
  </xdr:twoCellAnchor>
  <xdr:twoCellAnchor>
    <xdr:from>
      <xdr:col>22</xdr:col>
      <xdr:colOff>288557</xdr:colOff>
      <xdr:row>36</xdr:row>
      <xdr:rowOff>150702</xdr:rowOff>
    </xdr:from>
    <xdr:to>
      <xdr:col>23</xdr:col>
      <xdr:colOff>86300</xdr:colOff>
      <xdr:row>38</xdr:row>
      <xdr:rowOff>26864</xdr:rowOff>
    </xdr:to>
    <xdr:sp macro="" textlink="">
      <xdr:nvSpPr>
        <xdr:cNvPr id="48" name="TextBox 47"/>
        <xdr:cNvSpPr txBox="1"/>
      </xdr:nvSpPr>
      <xdr:spPr>
        <a:xfrm rot="309852">
          <a:off x="13880989" y="6637999"/>
          <a:ext cx="415581" cy="236568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ru-RU" sz="700" baseline="0"/>
        </a:p>
      </xdr:txBody>
    </xdr:sp>
    <xdr:clientData/>
  </xdr:twoCellAnchor>
  <xdr:twoCellAnchor>
    <xdr:from>
      <xdr:col>22</xdr:col>
      <xdr:colOff>230188</xdr:colOff>
      <xdr:row>41</xdr:row>
      <xdr:rowOff>134938</xdr:rowOff>
    </xdr:from>
    <xdr:to>
      <xdr:col>23</xdr:col>
      <xdr:colOff>269875</xdr:colOff>
      <xdr:row>43</xdr:row>
      <xdr:rowOff>95249</xdr:rowOff>
    </xdr:to>
    <xdr:sp macro="" textlink="">
      <xdr:nvSpPr>
        <xdr:cNvPr id="49" name="TextBox 48"/>
        <xdr:cNvSpPr txBox="1"/>
      </xdr:nvSpPr>
      <xdr:spPr>
        <a:xfrm>
          <a:off x="13822620" y="7523249"/>
          <a:ext cx="657525" cy="320716"/>
        </a:xfrm>
        <a:prstGeom prst="rect">
          <a:avLst/>
        </a:prstGeom>
        <a:solidFill>
          <a:schemeClr val="accent6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ru-RU" sz="700" baseline="0"/>
        </a:p>
      </xdr:txBody>
    </xdr:sp>
    <xdr:clientData/>
  </xdr:twoCellAnchor>
  <xdr:twoCellAnchor>
    <xdr:from>
      <xdr:col>21</xdr:col>
      <xdr:colOff>46813</xdr:colOff>
      <xdr:row>36</xdr:row>
      <xdr:rowOff>166412</xdr:rowOff>
    </xdr:from>
    <xdr:to>
      <xdr:col>21</xdr:col>
      <xdr:colOff>550162</xdr:colOff>
      <xdr:row>40</xdr:row>
      <xdr:rowOff>112361</xdr:rowOff>
    </xdr:to>
    <xdr:sp macro="" textlink="">
      <xdr:nvSpPr>
        <xdr:cNvPr id="50" name="TextBox 49"/>
        <xdr:cNvSpPr txBox="1"/>
      </xdr:nvSpPr>
      <xdr:spPr>
        <a:xfrm rot="309852">
          <a:off x="13021408" y="6653709"/>
          <a:ext cx="503349" cy="666760"/>
        </a:xfrm>
        <a:prstGeom prst="rect">
          <a:avLst/>
        </a:prstGeom>
        <a:solidFill>
          <a:schemeClr val="accent6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ru-RU" sz="800" baseline="0"/>
        </a:p>
      </xdr:txBody>
    </xdr:sp>
    <xdr:clientData/>
  </xdr:twoCellAnchor>
  <xdr:twoCellAnchor>
    <xdr:from>
      <xdr:col>21</xdr:col>
      <xdr:colOff>6072</xdr:colOff>
      <xdr:row>40</xdr:row>
      <xdr:rowOff>78044</xdr:rowOff>
    </xdr:from>
    <xdr:to>
      <xdr:col>21</xdr:col>
      <xdr:colOff>317642</xdr:colOff>
      <xdr:row>42</xdr:row>
      <xdr:rowOff>9064</xdr:rowOff>
    </xdr:to>
    <xdr:sp macro="" textlink="">
      <xdr:nvSpPr>
        <xdr:cNvPr id="51" name="TextBox 50"/>
        <xdr:cNvSpPr txBox="1"/>
      </xdr:nvSpPr>
      <xdr:spPr>
        <a:xfrm rot="309852">
          <a:off x="12980667" y="7286152"/>
          <a:ext cx="311570" cy="291426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ru-RU" sz="700" baseline="0"/>
        </a:p>
      </xdr:txBody>
    </xdr:sp>
    <xdr:clientData/>
  </xdr:twoCellAnchor>
  <xdr:twoCellAnchor>
    <xdr:from>
      <xdr:col>20</xdr:col>
      <xdr:colOff>91198</xdr:colOff>
      <xdr:row>48</xdr:row>
      <xdr:rowOff>101134</xdr:rowOff>
    </xdr:from>
    <xdr:to>
      <xdr:col>21</xdr:col>
      <xdr:colOff>107059</xdr:colOff>
      <xdr:row>57</xdr:row>
      <xdr:rowOff>106594</xdr:rowOff>
    </xdr:to>
    <xdr:sp macro="" textlink="">
      <xdr:nvSpPr>
        <xdr:cNvPr id="52" name="TextBox 51"/>
        <xdr:cNvSpPr txBox="1"/>
      </xdr:nvSpPr>
      <xdr:spPr>
        <a:xfrm rot="3570111">
          <a:off x="11951163" y="9247656"/>
          <a:ext cx="1627284" cy="633699"/>
        </a:xfrm>
        <a:prstGeom prst="rect">
          <a:avLst/>
        </a:prstGeom>
        <a:solidFill>
          <a:schemeClr val="accent6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 baseline="0"/>
            <a:t>Ул.Набережная,12</a:t>
          </a:r>
        </a:p>
      </xdr:txBody>
    </xdr:sp>
    <xdr:clientData/>
  </xdr:twoCellAnchor>
  <xdr:twoCellAnchor>
    <xdr:from>
      <xdr:col>16</xdr:col>
      <xdr:colOff>39300</xdr:colOff>
      <xdr:row>46</xdr:row>
      <xdr:rowOff>110474</xdr:rowOff>
    </xdr:from>
    <xdr:to>
      <xdr:col>19</xdr:col>
      <xdr:colOff>435701</xdr:colOff>
      <xdr:row>49</xdr:row>
      <xdr:rowOff>91854</xdr:rowOff>
    </xdr:to>
    <xdr:sp macro="" textlink="">
      <xdr:nvSpPr>
        <xdr:cNvPr id="53" name="TextBox 52"/>
        <xdr:cNvSpPr txBox="1"/>
      </xdr:nvSpPr>
      <xdr:spPr>
        <a:xfrm rot="19729625">
          <a:off x="9924705" y="8399798"/>
          <a:ext cx="2249915" cy="521988"/>
        </a:xfrm>
        <a:prstGeom prst="rect">
          <a:avLst/>
        </a:prstGeom>
        <a:solidFill>
          <a:schemeClr val="accent6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 baseline="0"/>
            <a:t>Ул.Набережная,10</a:t>
          </a:r>
        </a:p>
      </xdr:txBody>
    </xdr:sp>
    <xdr:clientData/>
  </xdr:twoCellAnchor>
  <xdr:twoCellAnchor>
    <xdr:from>
      <xdr:col>18</xdr:col>
      <xdr:colOff>568706</xdr:colOff>
      <xdr:row>46</xdr:row>
      <xdr:rowOff>124948</xdr:rowOff>
    </xdr:from>
    <xdr:to>
      <xdr:col>19</xdr:col>
      <xdr:colOff>458198</xdr:colOff>
      <xdr:row>47</xdr:row>
      <xdr:rowOff>95758</xdr:rowOff>
    </xdr:to>
    <xdr:sp macro="" textlink="">
      <xdr:nvSpPr>
        <xdr:cNvPr id="55" name="TextBox 54"/>
        <xdr:cNvSpPr txBox="1"/>
      </xdr:nvSpPr>
      <xdr:spPr>
        <a:xfrm rot="3570111">
          <a:off x="11867945" y="8236114"/>
          <a:ext cx="151013" cy="507330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ru-RU" sz="1100" baseline="0"/>
        </a:p>
      </xdr:txBody>
    </xdr:sp>
    <xdr:clientData/>
  </xdr:twoCellAnchor>
  <xdr:twoCellAnchor>
    <xdr:from>
      <xdr:col>16</xdr:col>
      <xdr:colOff>319769</xdr:colOff>
      <xdr:row>51</xdr:row>
      <xdr:rowOff>68037</xdr:rowOff>
    </xdr:from>
    <xdr:to>
      <xdr:col>17</xdr:col>
      <xdr:colOff>209261</xdr:colOff>
      <xdr:row>52</xdr:row>
      <xdr:rowOff>38847</xdr:rowOff>
    </xdr:to>
    <xdr:sp macro="" textlink="">
      <xdr:nvSpPr>
        <xdr:cNvPr id="56" name="TextBox 55"/>
        <xdr:cNvSpPr txBox="1"/>
      </xdr:nvSpPr>
      <xdr:spPr>
        <a:xfrm rot="3570111">
          <a:off x="10383332" y="9080217"/>
          <a:ext cx="151013" cy="507330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ru-RU" sz="1100" baseline="0"/>
        </a:p>
      </xdr:txBody>
    </xdr:sp>
    <xdr:clientData/>
  </xdr:twoCellAnchor>
  <xdr:twoCellAnchor>
    <xdr:from>
      <xdr:col>16</xdr:col>
      <xdr:colOff>421822</xdr:colOff>
      <xdr:row>47</xdr:row>
      <xdr:rowOff>88447</xdr:rowOff>
    </xdr:from>
    <xdr:to>
      <xdr:col>17</xdr:col>
      <xdr:colOff>311314</xdr:colOff>
      <xdr:row>48</xdr:row>
      <xdr:rowOff>59257</xdr:rowOff>
    </xdr:to>
    <xdr:sp macro="" textlink="">
      <xdr:nvSpPr>
        <xdr:cNvPr id="57" name="TextBox 56"/>
        <xdr:cNvSpPr txBox="1"/>
      </xdr:nvSpPr>
      <xdr:spPr>
        <a:xfrm rot="3570111">
          <a:off x="10485385" y="8379816"/>
          <a:ext cx="151013" cy="507330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ru-RU" sz="1100" baseline="0"/>
        </a:p>
      </xdr:txBody>
    </xdr:sp>
    <xdr:clientData/>
  </xdr:twoCellAnchor>
  <xdr:twoCellAnchor>
    <xdr:from>
      <xdr:col>17</xdr:col>
      <xdr:colOff>64474</xdr:colOff>
      <xdr:row>46</xdr:row>
      <xdr:rowOff>20135</xdr:rowOff>
    </xdr:from>
    <xdr:to>
      <xdr:col>18</xdr:col>
      <xdr:colOff>77294</xdr:colOff>
      <xdr:row>47</xdr:row>
      <xdr:rowOff>53943</xdr:rowOff>
    </xdr:to>
    <xdr:sp macro="" textlink="">
      <xdr:nvSpPr>
        <xdr:cNvPr id="58" name="TextBox 57"/>
        <xdr:cNvSpPr txBox="1"/>
      </xdr:nvSpPr>
      <xdr:spPr>
        <a:xfrm rot="3570111">
          <a:off x="10776040" y="8101136"/>
          <a:ext cx="214011" cy="630658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ru-RU" sz="1100" baseline="0"/>
        </a:p>
      </xdr:txBody>
    </xdr:sp>
    <xdr:clientData/>
  </xdr:twoCellAnchor>
  <xdr:twoCellAnchor>
    <xdr:from>
      <xdr:col>17</xdr:col>
      <xdr:colOff>483053</xdr:colOff>
      <xdr:row>45</xdr:row>
      <xdr:rowOff>61230</xdr:rowOff>
    </xdr:from>
    <xdr:to>
      <xdr:col>18</xdr:col>
      <xdr:colOff>372544</xdr:colOff>
      <xdr:row>46</xdr:row>
      <xdr:rowOff>32040</xdr:rowOff>
    </xdr:to>
    <xdr:sp macro="" textlink="">
      <xdr:nvSpPr>
        <xdr:cNvPr id="59" name="TextBox 58"/>
        <xdr:cNvSpPr txBox="1"/>
      </xdr:nvSpPr>
      <xdr:spPr>
        <a:xfrm rot="3570111">
          <a:off x="11164455" y="7992193"/>
          <a:ext cx="151012" cy="507329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ru-RU" sz="1100" baseline="0"/>
        </a:p>
      </xdr:txBody>
    </xdr:sp>
    <xdr:clientData/>
  </xdr:twoCellAnchor>
  <xdr:twoCellAnchor>
    <xdr:from>
      <xdr:col>8</xdr:col>
      <xdr:colOff>442233</xdr:colOff>
      <xdr:row>70</xdr:row>
      <xdr:rowOff>115665</xdr:rowOff>
    </xdr:from>
    <xdr:to>
      <xdr:col>9</xdr:col>
      <xdr:colOff>326571</xdr:colOff>
      <xdr:row>71</xdr:row>
      <xdr:rowOff>115661</xdr:rowOff>
    </xdr:to>
    <xdr:cxnSp macro="">
      <xdr:nvCxnSpPr>
        <xdr:cNvPr id="60" name="Прямая соединительная линия 59"/>
        <xdr:cNvCxnSpPr/>
      </xdr:nvCxnSpPr>
      <xdr:spPr>
        <a:xfrm>
          <a:off x="5384936" y="12729854"/>
          <a:ext cx="502176" cy="180199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571500</xdr:colOff>
      <xdr:row>68</xdr:row>
      <xdr:rowOff>81643</xdr:rowOff>
    </xdr:from>
    <xdr:to>
      <xdr:col>8</xdr:col>
      <xdr:colOff>591911</xdr:colOff>
      <xdr:row>68</xdr:row>
      <xdr:rowOff>129268</xdr:rowOff>
    </xdr:to>
    <xdr:cxnSp macro="">
      <xdr:nvCxnSpPr>
        <xdr:cNvPr id="64" name="Прямая соединительная линия 63"/>
        <xdr:cNvCxnSpPr/>
      </xdr:nvCxnSpPr>
      <xdr:spPr>
        <a:xfrm flipV="1">
          <a:off x="5514203" y="12335427"/>
          <a:ext cx="20411" cy="47625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591911</xdr:colOff>
      <xdr:row>67</xdr:row>
      <xdr:rowOff>142875</xdr:rowOff>
    </xdr:from>
    <xdr:to>
      <xdr:col>9</xdr:col>
      <xdr:colOff>353786</xdr:colOff>
      <xdr:row>68</xdr:row>
      <xdr:rowOff>81644</xdr:rowOff>
    </xdr:to>
    <xdr:cxnSp macro="">
      <xdr:nvCxnSpPr>
        <xdr:cNvPr id="66" name="Прямая соединительная линия 65"/>
        <xdr:cNvCxnSpPr/>
      </xdr:nvCxnSpPr>
      <xdr:spPr>
        <a:xfrm flipV="1">
          <a:off x="5534614" y="12216456"/>
          <a:ext cx="379713" cy="118972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349250</xdr:colOff>
      <xdr:row>64</xdr:row>
      <xdr:rowOff>127000</xdr:rowOff>
    </xdr:from>
    <xdr:to>
      <xdr:col>9</xdr:col>
      <xdr:colOff>513292</xdr:colOff>
      <xdr:row>67</xdr:row>
      <xdr:rowOff>137584</xdr:rowOff>
    </xdr:to>
    <xdr:cxnSp macro="">
      <xdr:nvCxnSpPr>
        <xdr:cNvPr id="71" name="Прямая соединительная линия 70"/>
        <xdr:cNvCxnSpPr/>
      </xdr:nvCxnSpPr>
      <xdr:spPr>
        <a:xfrm flipV="1">
          <a:off x="5909791" y="11659973"/>
          <a:ext cx="164042" cy="551192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508000</xdr:colOff>
      <xdr:row>64</xdr:row>
      <xdr:rowOff>10583</xdr:rowOff>
    </xdr:from>
    <xdr:to>
      <xdr:col>10</xdr:col>
      <xdr:colOff>264583</xdr:colOff>
      <xdr:row>64</xdr:row>
      <xdr:rowOff>111125</xdr:rowOff>
    </xdr:to>
    <xdr:cxnSp macro="">
      <xdr:nvCxnSpPr>
        <xdr:cNvPr id="73" name="Прямая соединительная линия 72"/>
        <xdr:cNvCxnSpPr/>
      </xdr:nvCxnSpPr>
      <xdr:spPr>
        <a:xfrm flipV="1">
          <a:off x="6068541" y="11543556"/>
          <a:ext cx="374420" cy="100542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259292</xdr:colOff>
      <xdr:row>58</xdr:row>
      <xdr:rowOff>138113</xdr:rowOff>
    </xdr:from>
    <xdr:to>
      <xdr:col>11</xdr:col>
      <xdr:colOff>233363</xdr:colOff>
      <xdr:row>64</xdr:row>
      <xdr:rowOff>5292</xdr:rowOff>
    </xdr:to>
    <xdr:cxnSp macro="">
      <xdr:nvCxnSpPr>
        <xdr:cNvPr id="75" name="Прямая соединительная линия 74"/>
        <xdr:cNvCxnSpPr/>
      </xdr:nvCxnSpPr>
      <xdr:spPr>
        <a:xfrm flipV="1">
          <a:off x="6355292" y="11187113"/>
          <a:ext cx="583671" cy="1010179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517922</xdr:colOff>
      <xdr:row>65</xdr:row>
      <xdr:rowOff>136922</xdr:rowOff>
    </xdr:from>
    <xdr:to>
      <xdr:col>9</xdr:col>
      <xdr:colOff>303609</xdr:colOff>
      <xdr:row>68</xdr:row>
      <xdr:rowOff>100542</xdr:rowOff>
    </xdr:to>
    <xdr:cxnSp macro="">
      <xdr:nvCxnSpPr>
        <xdr:cNvPr id="77" name="Прямая соединительная линия 76"/>
        <xdr:cNvCxnSpPr/>
      </xdr:nvCxnSpPr>
      <xdr:spPr>
        <a:xfrm flipV="1">
          <a:off x="5460625" y="11850098"/>
          <a:ext cx="403525" cy="504228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297656</xdr:colOff>
      <xdr:row>58</xdr:row>
      <xdr:rowOff>71438</xdr:rowOff>
    </xdr:from>
    <xdr:to>
      <xdr:col>10</xdr:col>
      <xdr:colOff>35718</xdr:colOff>
      <xdr:row>65</xdr:row>
      <xdr:rowOff>154781</xdr:rowOff>
    </xdr:to>
    <xdr:cxnSp macro="">
      <xdr:nvCxnSpPr>
        <xdr:cNvPr id="79" name="Прямая соединительная линия 78"/>
        <xdr:cNvCxnSpPr/>
      </xdr:nvCxnSpPr>
      <xdr:spPr>
        <a:xfrm flipV="1">
          <a:off x="5858197" y="10523195"/>
          <a:ext cx="355899" cy="1344762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23813</xdr:colOff>
      <xdr:row>52</xdr:row>
      <xdr:rowOff>160734</xdr:rowOff>
    </xdr:from>
    <xdr:to>
      <xdr:col>10</xdr:col>
      <xdr:colOff>238125</xdr:colOff>
      <xdr:row>58</xdr:row>
      <xdr:rowOff>70777</xdr:rowOff>
    </xdr:to>
    <xdr:cxnSp macro="">
      <xdr:nvCxnSpPr>
        <xdr:cNvPr id="82" name="Прямая соединительная линия 81"/>
        <xdr:cNvCxnSpPr/>
      </xdr:nvCxnSpPr>
      <xdr:spPr>
        <a:xfrm flipV="1">
          <a:off x="6202191" y="9531275"/>
          <a:ext cx="214312" cy="991259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577454</xdr:colOff>
      <xdr:row>67</xdr:row>
      <xdr:rowOff>1374</xdr:rowOff>
    </xdr:from>
    <xdr:to>
      <xdr:col>8</xdr:col>
      <xdr:colOff>0</xdr:colOff>
      <xdr:row>67</xdr:row>
      <xdr:rowOff>35058</xdr:rowOff>
    </xdr:to>
    <xdr:cxnSp macro="">
      <xdr:nvCxnSpPr>
        <xdr:cNvPr id="85" name="Прямая соединительная линия 84"/>
        <xdr:cNvCxnSpPr/>
      </xdr:nvCxnSpPr>
      <xdr:spPr>
        <a:xfrm flipV="1">
          <a:off x="4902319" y="12074955"/>
          <a:ext cx="40384" cy="33684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506016</xdr:colOff>
      <xdr:row>66</xdr:row>
      <xdr:rowOff>113109</xdr:rowOff>
    </xdr:from>
    <xdr:to>
      <xdr:col>7</xdr:col>
      <xdr:colOff>601266</xdr:colOff>
      <xdr:row>67</xdr:row>
      <xdr:rowOff>713</xdr:rowOff>
    </xdr:to>
    <xdr:cxnSp macro="">
      <xdr:nvCxnSpPr>
        <xdr:cNvPr id="87" name="Прямая соединительная линия 86"/>
        <xdr:cNvCxnSpPr/>
      </xdr:nvCxnSpPr>
      <xdr:spPr>
        <a:xfrm flipH="1" flipV="1">
          <a:off x="4830881" y="12006487"/>
          <a:ext cx="95250" cy="67807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470297</xdr:colOff>
      <xdr:row>58</xdr:row>
      <xdr:rowOff>0</xdr:rowOff>
    </xdr:from>
    <xdr:to>
      <xdr:col>7</xdr:col>
      <xdr:colOff>494109</xdr:colOff>
      <xdr:row>66</xdr:row>
      <xdr:rowOff>112448</xdr:rowOff>
    </xdr:to>
    <xdr:cxnSp macro="">
      <xdr:nvCxnSpPr>
        <xdr:cNvPr id="89" name="Прямая соединительная линия 88"/>
        <xdr:cNvCxnSpPr/>
      </xdr:nvCxnSpPr>
      <xdr:spPr>
        <a:xfrm flipH="1" flipV="1">
          <a:off x="4795162" y="10451757"/>
          <a:ext cx="23812" cy="1554069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473676</xdr:colOff>
      <xdr:row>51</xdr:row>
      <xdr:rowOff>160734</xdr:rowOff>
    </xdr:from>
    <xdr:to>
      <xdr:col>8</xdr:col>
      <xdr:colOff>119063</xdr:colOff>
      <xdr:row>58</xdr:row>
      <xdr:rowOff>7723</xdr:rowOff>
    </xdr:to>
    <xdr:cxnSp macro="">
      <xdr:nvCxnSpPr>
        <xdr:cNvPr id="91" name="Прямая соединительная линия 90"/>
        <xdr:cNvCxnSpPr/>
      </xdr:nvCxnSpPr>
      <xdr:spPr>
        <a:xfrm flipV="1">
          <a:off x="4744480" y="9876234"/>
          <a:ext cx="255502" cy="1180489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434578</xdr:colOff>
      <xdr:row>51</xdr:row>
      <xdr:rowOff>107156</xdr:rowOff>
    </xdr:from>
    <xdr:to>
      <xdr:col>8</xdr:col>
      <xdr:colOff>107156</xdr:colOff>
      <xdr:row>51</xdr:row>
      <xdr:rowOff>166026</xdr:rowOff>
    </xdr:to>
    <xdr:cxnSp macro="">
      <xdr:nvCxnSpPr>
        <xdr:cNvPr id="93" name="Прямая соединительная линия 92"/>
        <xdr:cNvCxnSpPr/>
      </xdr:nvCxnSpPr>
      <xdr:spPr>
        <a:xfrm flipH="1" flipV="1">
          <a:off x="4759443" y="9297494"/>
          <a:ext cx="290416" cy="58870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434578</xdr:colOff>
      <xdr:row>47</xdr:row>
      <xdr:rowOff>65484</xdr:rowOff>
    </xdr:from>
    <xdr:to>
      <xdr:col>7</xdr:col>
      <xdr:colOff>595313</xdr:colOff>
      <xdr:row>51</xdr:row>
      <xdr:rowOff>106495</xdr:rowOff>
    </xdr:to>
    <xdr:cxnSp macro="">
      <xdr:nvCxnSpPr>
        <xdr:cNvPr id="95" name="Прямая соединительная линия 94"/>
        <xdr:cNvCxnSpPr/>
      </xdr:nvCxnSpPr>
      <xdr:spPr>
        <a:xfrm flipV="1">
          <a:off x="4759443" y="8535011"/>
          <a:ext cx="160735" cy="761822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523875</xdr:colOff>
      <xdr:row>49</xdr:row>
      <xdr:rowOff>35057</xdr:rowOff>
    </xdr:from>
    <xdr:to>
      <xdr:col>7</xdr:col>
      <xdr:colOff>573211</xdr:colOff>
      <xdr:row>49</xdr:row>
      <xdr:rowOff>39925</xdr:rowOff>
    </xdr:to>
    <xdr:cxnSp macro="">
      <xdr:nvCxnSpPr>
        <xdr:cNvPr id="97" name="Прямая соединительная линия 96"/>
        <xdr:cNvCxnSpPr/>
      </xdr:nvCxnSpPr>
      <xdr:spPr>
        <a:xfrm>
          <a:off x="4848740" y="8864989"/>
          <a:ext cx="49336" cy="4868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276624</xdr:colOff>
      <xdr:row>49</xdr:row>
      <xdr:rowOff>125479</xdr:rowOff>
    </xdr:from>
    <xdr:to>
      <xdr:col>7</xdr:col>
      <xdr:colOff>495821</xdr:colOff>
      <xdr:row>49</xdr:row>
      <xdr:rowOff>156330</xdr:rowOff>
    </xdr:to>
    <xdr:cxnSp macro="">
      <xdr:nvCxnSpPr>
        <xdr:cNvPr id="102" name="Прямая соединительная линия 101"/>
        <xdr:cNvCxnSpPr/>
      </xdr:nvCxnSpPr>
      <xdr:spPr>
        <a:xfrm flipH="1" flipV="1">
          <a:off x="4601489" y="8955411"/>
          <a:ext cx="219197" cy="30851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601729</xdr:colOff>
      <xdr:row>41</xdr:row>
      <xdr:rowOff>82703</xdr:rowOff>
    </xdr:from>
    <xdr:to>
      <xdr:col>8</xdr:col>
      <xdr:colOff>34222</xdr:colOff>
      <xdr:row>47</xdr:row>
      <xdr:rowOff>65591</xdr:rowOff>
    </xdr:to>
    <xdr:cxnSp macro="">
      <xdr:nvCxnSpPr>
        <xdr:cNvPr id="106" name="Прямая соединительная линия 105"/>
        <xdr:cNvCxnSpPr/>
      </xdr:nvCxnSpPr>
      <xdr:spPr>
        <a:xfrm flipV="1">
          <a:off x="4926594" y="7471014"/>
          <a:ext cx="50331" cy="1064104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28519</xdr:colOff>
      <xdr:row>36</xdr:row>
      <xdr:rowOff>105516</xdr:rowOff>
    </xdr:from>
    <xdr:to>
      <xdr:col>8</xdr:col>
      <xdr:colOff>442029</xdr:colOff>
      <xdr:row>41</xdr:row>
      <xdr:rowOff>94839</xdr:rowOff>
    </xdr:to>
    <xdr:cxnSp macro="">
      <xdr:nvCxnSpPr>
        <xdr:cNvPr id="109" name="Прямая соединительная линия 108"/>
        <xdr:cNvCxnSpPr/>
      </xdr:nvCxnSpPr>
      <xdr:spPr>
        <a:xfrm flipV="1">
          <a:off x="4971222" y="6592813"/>
          <a:ext cx="413510" cy="890337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433474</xdr:colOff>
      <xdr:row>36</xdr:row>
      <xdr:rowOff>109097</xdr:rowOff>
    </xdr:from>
    <xdr:to>
      <xdr:col>9</xdr:col>
      <xdr:colOff>105516</xdr:colOff>
      <xdr:row>36</xdr:row>
      <xdr:rowOff>122627</xdr:rowOff>
    </xdr:to>
    <xdr:cxnSp macro="">
      <xdr:nvCxnSpPr>
        <xdr:cNvPr id="111" name="Прямая соединительная линия 110"/>
        <xdr:cNvCxnSpPr/>
      </xdr:nvCxnSpPr>
      <xdr:spPr>
        <a:xfrm>
          <a:off x="5376177" y="6596394"/>
          <a:ext cx="289880" cy="13530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99813</xdr:colOff>
      <xdr:row>34</xdr:row>
      <xdr:rowOff>148294</xdr:rowOff>
    </xdr:from>
    <xdr:to>
      <xdr:col>9</xdr:col>
      <xdr:colOff>188218</xdr:colOff>
      <xdr:row>36</xdr:row>
      <xdr:rowOff>119775</xdr:rowOff>
    </xdr:to>
    <xdr:cxnSp macro="">
      <xdr:nvCxnSpPr>
        <xdr:cNvPr id="113" name="Прямая соединительная линия 112"/>
        <xdr:cNvCxnSpPr/>
      </xdr:nvCxnSpPr>
      <xdr:spPr>
        <a:xfrm flipV="1">
          <a:off x="5660354" y="6275186"/>
          <a:ext cx="88405" cy="331886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179663</xdr:colOff>
      <xdr:row>34</xdr:row>
      <xdr:rowOff>42777</xdr:rowOff>
    </xdr:from>
    <xdr:to>
      <xdr:col>11</xdr:col>
      <xdr:colOff>39925</xdr:colOff>
      <xdr:row>34</xdr:row>
      <xdr:rowOff>160432</xdr:rowOff>
    </xdr:to>
    <xdr:cxnSp macro="">
      <xdr:nvCxnSpPr>
        <xdr:cNvPr id="117" name="Прямая соединительная линия 116"/>
        <xdr:cNvCxnSpPr/>
      </xdr:nvCxnSpPr>
      <xdr:spPr>
        <a:xfrm flipV="1">
          <a:off x="5740204" y="6169669"/>
          <a:ext cx="1095937" cy="117655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37073</xdr:colOff>
      <xdr:row>31</xdr:row>
      <xdr:rowOff>88406</xdr:rowOff>
    </xdr:from>
    <xdr:to>
      <xdr:col>11</xdr:col>
      <xdr:colOff>179663</xdr:colOff>
      <xdr:row>34</xdr:row>
      <xdr:rowOff>40654</xdr:rowOff>
    </xdr:to>
    <xdr:cxnSp macro="">
      <xdr:nvCxnSpPr>
        <xdr:cNvPr id="121" name="Прямая соединительная линия 120"/>
        <xdr:cNvCxnSpPr/>
      </xdr:nvCxnSpPr>
      <xdr:spPr>
        <a:xfrm flipV="1">
          <a:off x="6833289" y="5674690"/>
          <a:ext cx="142590" cy="492856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171107</xdr:colOff>
      <xdr:row>31</xdr:row>
      <xdr:rowOff>91987</xdr:rowOff>
    </xdr:from>
    <xdr:to>
      <xdr:col>11</xdr:col>
      <xdr:colOff>373585</xdr:colOff>
      <xdr:row>31</xdr:row>
      <xdr:rowOff>125479</xdr:rowOff>
    </xdr:to>
    <xdr:cxnSp macro="">
      <xdr:nvCxnSpPr>
        <xdr:cNvPr id="123" name="Прямая соединительная линия 122"/>
        <xdr:cNvCxnSpPr/>
      </xdr:nvCxnSpPr>
      <xdr:spPr>
        <a:xfrm>
          <a:off x="6967323" y="5678271"/>
          <a:ext cx="202478" cy="33492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370732</xdr:colOff>
      <xdr:row>26</xdr:row>
      <xdr:rowOff>82702</xdr:rowOff>
    </xdr:from>
    <xdr:to>
      <xdr:col>11</xdr:col>
      <xdr:colOff>510471</xdr:colOff>
      <xdr:row>31</xdr:row>
      <xdr:rowOff>121234</xdr:rowOff>
    </xdr:to>
    <xdr:cxnSp macro="">
      <xdr:nvCxnSpPr>
        <xdr:cNvPr id="125" name="Прямая соединительная линия 124"/>
        <xdr:cNvCxnSpPr/>
      </xdr:nvCxnSpPr>
      <xdr:spPr>
        <a:xfrm flipV="1">
          <a:off x="7166948" y="4767972"/>
          <a:ext cx="139739" cy="939546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507618</xdr:colOff>
      <xdr:row>22</xdr:row>
      <xdr:rowOff>96961</xdr:rowOff>
    </xdr:from>
    <xdr:to>
      <xdr:col>12</xdr:col>
      <xdr:colOff>128331</xdr:colOff>
      <xdr:row>26</xdr:row>
      <xdr:rowOff>77728</xdr:rowOff>
    </xdr:to>
    <xdr:cxnSp macro="">
      <xdr:nvCxnSpPr>
        <xdr:cNvPr id="127" name="Прямая соединительная линия 126"/>
        <xdr:cNvCxnSpPr/>
      </xdr:nvCxnSpPr>
      <xdr:spPr>
        <a:xfrm flipV="1">
          <a:off x="7303834" y="4061420"/>
          <a:ext cx="238551" cy="701578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396399</xdr:colOff>
      <xdr:row>30</xdr:row>
      <xdr:rowOff>66320</xdr:rowOff>
    </xdr:from>
    <xdr:to>
      <xdr:col>12</xdr:col>
      <xdr:colOff>54184</xdr:colOff>
      <xdr:row>30</xdr:row>
      <xdr:rowOff>91257</xdr:rowOff>
    </xdr:to>
    <xdr:cxnSp macro="">
      <xdr:nvCxnSpPr>
        <xdr:cNvPr id="129" name="Прямая соединительная линия 128"/>
        <xdr:cNvCxnSpPr/>
      </xdr:nvCxnSpPr>
      <xdr:spPr>
        <a:xfrm>
          <a:off x="7192615" y="5472401"/>
          <a:ext cx="275623" cy="24937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79851</xdr:colOff>
      <xdr:row>33</xdr:row>
      <xdr:rowOff>156849</xdr:rowOff>
    </xdr:from>
    <xdr:to>
      <xdr:col>9</xdr:col>
      <xdr:colOff>185367</xdr:colOff>
      <xdr:row>34</xdr:row>
      <xdr:rowOff>168985</xdr:rowOff>
    </xdr:to>
    <xdr:cxnSp macro="">
      <xdr:nvCxnSpPr>
        <xdr:cNvPr id="131" name="Прямая соединительная линия 130"/>
        <xdr:cNvCxnSpPr/>
      </xdr:nvCxnSpPr>
      <xdr:spPr>
        <a:xfrm flipH="1" flipV="1">
          <a:off x="5022554" y="6103538"/>
          <a:ext cx="723354" cy="192339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76999</xdr:colOff>
      <xdr:row>33</xdr:row>
      <xdr:rowOff>96961</xdr:rowOff>
    </xdr:from>
    <xdr:to>
      <xdr:col>8</xdr:col>
      <xdr:colOff>94110</xdr:colOff>
      <xdr:row>33</xdr:row>
      <xdr:rowOff>160430</xdr:rowOff>
    </xdr:to>
    <xdr:cxnSp macro="">
      <xdr:nvCxnSpPr>
        <xdr:cNvPr id="133" name="Прямая соединительная линия 132"/>
        <xdr:cNvCxnSpPr/>
      </xdr:nvCxnSpPr>
      <xdr:spPr>
        <a:xfrm flipV="1">
          <a:off x="5019702" y="6043650"/>
          <a:ext cx="17111" cy="63469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493362</xdr:colOff>
      <xdr:row>27</xdr:row>
      <xdr:rowOff>62739</xdr:rowOff>
    </xdr:from>
    <xdr:to>
      <xdr:col>9</xdr:col>
      <xdr:colOff>296587</xdr:colOff>
      <xdr:row>34</xdr:row>
      <xdr:rowOff>86284</xdr:rowOff>
    </xdr:to>
    <xdr:cxnSp macro="">
      <xdr:nvCxnSpPr>
        <xdr:cNvPr id="135" name="Прямая соединительная линия 134"/>
        <xdr:cNvCxnSpPr/>
      </xdr:nvCxnSpPr>
      <xdr:spPr>
        <a:xfrm flipV="1">
          <a:off x="5436065" y="4928212"/>
          <a:ext cx="421063" cy="1284964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88406</xdr:colOff>
      <xdr:row>29</xdr:row>
      <xdr:rowOff>94110</xdr:rowOff>
    </xdr:from>
    <xdr:to>
      <xdr:col>9</xdr:col>
      <xdr:colOff>156850</xdr:colOff>
      <xdr:row>29</xdr:row>
      <xdr:rowOff>117653</xdr:rowOff>
    </xdr:to>
    <xdr:cxnSp macro="">
      <xdr:nvCxnSpPr>
        <xdr:cNvPr id="137" name="Прямая соединительная линия 136"/>
        <xdr:cNvCxnSpPr/>
      </xdr:nvCxnSpPr>
      <xdr:spPr>
        <a:xfrm flipH="1" flipV="1">
          <a:off x="5648947" y="5319988"/>
          <a:ext cx="68444" cy="23543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288032</xdr:colOff>
      <xdr:row>26</xdr:row>
      <xdr:rowOff>151146</xdr:rowOff>
    </xdr:from>
    <xdr:to>
      <xdr:col>9</xdr:col>
      <xdr:colOff>487657</xdr:colOff>
      <xdr:row>27</xdr:row>
      <xdr:rowOff>77727</xdr:rowOff>
    </xdr:to>
    <xdr:cxnSp macro="">
      <xdr:nvCxnSpPr>
        <xdr:cNvPr id="139" name="Прямая соединительная линия 138"/>
        <xdr:cNvCxnSpPr/>
      </xdr:nvCxnSpPr>
      <xdr:spPr>
        <a:xfrm flipV="1">
          <a:off x="5848573" y="4836416"/>
          <a:ext cx="199625" cy="106784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476251</xdr:colOff>
      <xdr:row>25</xdr:row>
      <xdr:rowOff>14259</xdr:rowOff>
    </xdr:from>
    <xdr:to>
      <xdr:col>9</xdr:col>
      <xdr:colOff>604581</xdr:colOff>
      <xdr:row>26</xdr:row>
      <xdr:rowOff>151875</xdr:rowOff>
    </xdr:to>
    <xdr:cxnSp macro="">
      <xdr:nvCxnSpPr>
        <xdr:cNvPr id="141" name="Прямая соединительная линия 140"/>
        <xdr:cNvCxnSpPr/>
      </xdr:nvCxnSpPr>
      <xdr:spPr>
        <a:xfrm flipV="1">
          <a:off x="6036792" y="4519327"/>
          <a:ext cx="128330" cy="317818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598879</xdr:colOff>
      <xdr:row>25</xdr:row>
      <xdr:rowOff>23544</xdr:rowOff>
    </xdr:from>
    <xdr:to>
      <xdr:col>10</xdr:col>
      <xdr:colOff>28317</xdr:colOff>
      <xdr:row>25</xdr:row>
      <xdr:rowOff>30892</xdr:rowOff>
    </xdr:to>
    <xdr:cxnSp macro="">
      <xdr:nvCxnSpPr>
        <xdr:cNvPr id="143" name="Прямая соединительная линия 142"/>
        <xdr:cNvCxnSpPr/>
      </xdr:nvCxnSpPr>
      <xdr:spPr>
        <a:xfrm>
          <a:off x="6159420" y="4528612"/>
          <a:ext cx="47275" cy="7348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602392</xdr:colOff>
      <xdr:row>25</xdr:row>
      <xdr:rowOff>151885</xdr:rowOff>
    </xdr:from>
    <xdr:to>
      <xdr:col>9</xdr:col>
      <xdr:colOff>289558</xdr:colOff>
      <xdr:row>27</xdr:row>
      <xdr:rowOff>76017</xdr:rowOff>
    </xdr:to>
    <xdr:cxnSp macro="">
      <xdr:nvCxnSpPr>
        <xdr:cNvPr id="146" name="Прямая соединительная линия 145"/>
        <xdr:cNvCxnSpPr/>
      </xdr:nvCxnSpPr>
      <xdr:spPr>
        <a:xfrm flipH="1" flipV="1">
          <a:off x="4927257" y="4656953"/>
          <a:ext cx="922842" cy="284537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604967</xdr:colOff>
      <xdr:row>21</xdr:row>
      <xdr:rowOff>146736</xdr:rowOff>
    </xdr:from>
    <xdr:to>
      <xdr:col>8</xdr:col>
      <xdr:colOff>249709</xdr:colOff>
      <xdr:row>25</xdr:row>
      <xdr:rowOff>152028</xdr:rowOff>
    </xdr:to>
    <xdr:cxnSp macro="">
      <xdr:nvCxnSpPr>
        <xdr:cNvPr id="148" name="Прямая соединительная линия 147"/>
        <xdr:cNvCxnSpPr/>
      </xdr:nvCxnSpPr>
      <xdr:spPr>
        <a:xfrm flipV="1">
          <a:off x="4929832" y="3930993"/>
          <a:ext cx="262580" cy="726103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226541</xdr:colOff>
      <xdr:row>18</xdr:row>
      <xdr:rowOff>28318</xdr:rowOff>
    </xdr:from>
    <xdr:to>
      <xdr:col>8</xdr:col>
      <xdr:colOff>241988</xdr:colOff>
      <xdr:row>21</xdr:row>
      <xdr:rowOff>146879</xdr:rowOff>
    </xdr:to>
    <xdr:cxnSp macro="">
      <xdr:nvCxnSpPr>
        <xdr:cNvPr id="150" name="Прямая соединительная линия 149"/>
        <xdr:cNvCxnSpPr/>
      </xdr:nvCxnSpPr>
      <xdr:spPr>
        <a:xfrm flipH="1" flipV="1">
          <a:off x="3315730" y="3271967"/>
          <a:ext cx="1868961" cy="659169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229115</xdr:colOff>
      <xdr:row>16</xdr:row>
      <xdr:rowOff>139014</xdr:rowOff>
    </xdr:from>
    <xdr:to>
      <xdr:col>5</xdr:col>
      <xdr:colOff>344960</xdr:colOff>
      <xdr:row>18</xdr:row>
      <xdr:rowOff>31035</xdr:rowOff>
    </xdr:to>
    <xdr:cxnSp macro="">
      <xdr:nvCxnSpPr>
        <xdr:cNvPr id="152" name="Прямая соединительная линия 151"/>
        <xdr:cNvCxnSpPr/>
      </xdr:nvCxnSpPr>
      <xdr:spPr>
        <a:xfrm flipV="1">
          <a:off x="3318304" y="3022257"/>
          <a:ext cx="115845" cy="252427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193075</xdr:colOff>
      <xdr:row>14</xdr:row>
      <xdr:rowOff>164758</xdr:rowOff>
    </xdr:from>
    <xdr:to>
      <xdr:col>5</xdr:col>
      <xdr:colOff>347663</xdr:colOff>
      <xdr:row>16</xdr:row>
      <xdr:rowOff>133350</xdr:rowOff>
    </xdr:to>
    <xdr:cxnSp macro="">
      <xdr:nvCxnSpPr>
        <xdr:cNvPr id="154" name="Прямая соединительная линия 153"/>
        <xdr:cNvCxnSpPr/>
      </xdr:nvCxnSpPr>
      <xdr:spPr>
        <a:xfrm flipH="1" flipV="1">
          <a:off x="2631475" y="2831758"/>
          <a:ext cx="764188" cy="349592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193075</xdr:colOff>
      <xdr:row>12</xdr:row>
      <xdr:rowOff>146736</xdr:rowOff>
    </xdr:from>
    <xdr:to>
      <xdr:col>4</xdr:col>
      <xdr:colOff>332088</xdr:colOff>
      <xdr:row>14</xdr:row>
      <xdr:rowOff>162326</xdr:rowOff>
    </xdr:to>
    <xdr:cxnSp macro="">
      <xdr:nvCxnSpPr>
        <xdr:cNvPr id="156" name="Прямая соединительная линия 155"/>
        <xdr:cNvCxnSpPr/>
      </xdr:nvCxnSpPr>
      <xdr:spPr>
        <a:xfrm flipV="1">
          <a:off x="2664426" y="2309168"/>
          <a:ext cx="139013" cy="375996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240881</xdr:colOff>
      <xdr:row>12</xdr:row>
      <xdr:rowOff>134678</xdr:rowOff>
    </xdr:from>
    <xdr:to>
      <xdr:col>4</xdr:col>
      <xdr:colOff>321791</xdr:colOff>
      <xdr:row>12</xdr:row>
      <xdr:rowOff>159751</xdr:rowOff>
    </xdr:to>
    <xdr:cxnSp macro="">
      <xdr:nvCxnSpPr>
        <xdr:cNvPr id="158" name="Прямая соединительная линия 157"/>
        <xdr:cNvCxnSpPr>
          <a:endCxn id="4" idx="3"/>
        </xdr:cNvCxnSpPr>
      </xdr:nvCxnSpPr>
      <xdr:spPr>
        <a:xfrm flipH="1" flipV="1">
          <a:off x="2681340" y="2420678"/>
          <a:ext cx="80910" cy="25073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410465</xdr:colOff>
      <xdr:row>62</xdr:row>
      <xdr:rowOff>105499</xdr:rowOff>
    </xdr:from>
    <xdr:to>
      <xdr:col>6</xdr:col>
      <xdr:colOff>452137</xdr:colOff>
      <xdr:row>63</xdr:row>
      <xdr:rowOff>11923</xdr:rowOff>
    </xdr:to>
    <xdr:cxnSp macro="">
      <xdr:nvCxnSpPr>
        <xdr:cNvPr id="160" name="Прямая соединительная линия 159"/>
        <xdr:cNvCxnSpPr/>
      </xdr:nvCxnSpPr>
      <xdr:spPr>
        <a:xfrm flipV="1">
          <a:off x="4117492" y="11278067"/>
          <a:ext cx="41672" cy="86626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443621</xdr:colOff>
      <xdr:row>62</xdr:row>
      <xdr:rowOff>112599</xdr:rowOff>
    </xdr:from>
    <xdr:to>
      <xdr:col>7</xdr:col>
      <xdr:colOff>90427</xdr:colOff>
      <xdr:row>63</xdr:row>
      <xdr:rowOff>30142</xdr:rowOff>
    </xdr:to>
    <xdr:cxnSp macro="">
      <xdr:nvCxnSpPr>
        <xdr:cNvPr id="162" name="Прямая соединительная линия 161"/>
        <xdr:cNvCxnSpPr/>
      </xdr:nvCxnSpPr>
      <xdr:spPr>
        <a:xfrm>
          <a:off x="4150648" y="11285167"/>
          <a:ext cx="264644" cy="97745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75883</xdr:colOff>
      <xdr:row>59</xdr:row>
      <xdr:rowOff>174826</xdr:rowOff>
    </xdr:from>
    <xdr:to>
      <xdr:col>7</xdr:col>
      <xdr:colOff>355680</xdr:colOff>
      <xdr:row>63</xdr:row>
      <xdr:rowOff>26258</xdr:rowOff>
    </xdr:to>
    <xdr:cxnSp macro="">
      <xdr:nvCxnSpPr>
        <xdr:cNvPr id="164" name="Прямая соединительная линия 163"/>
        <xdr:cNvCxnSpPr/>
      </xdr:nvCxnSpPr>
      <xdr:spPr>
        <a:xfrm flipV="1">
          <a:off x="4400748" y="10806785"/>
          <a:ext cx="279797" cy="572243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353193</xdr:colOff>
      <xdr:row>58</xdr:row>
      <xdr:rowOff>159755</xdr:rowOff>
    </xdr:from>
    <xdr:to>
      <xdr:col>8</xdr:col>
      <xdr:colOff>60284</xdr:colOff>
      <xdr:row>59</xdr:row>
      <xdr:rowOff>175898</xdr:rowOff>
    </xdr:to>
    <xdr:cxnSp macro="">
      <xdr:nvCxnSpPr>
        <xdr:cNvPr id="166" name="Прямая соединительная линия 165"/>
        <xdr:cNvCxnSpPr/>
      </xdr:nvCxnSpPr>
      <xdr:spPr>
        <a:xfrm flipV="1">
          <a:off x="4678058" y="10611512"/>
          <a:ext cx="324929" cy="196345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51769</xdr:colOff>
      <xdr:row>58</xdr:row>
      <xdr:rowOff>166855</xdr:rowOff>
    </xdr:from>
    <xdr:to>
      <xdr:col>9</xdr:col>
      <xdr:colOff>328552</xdr:colOff>
      <xdr:row>59</xdr:row>
      <xdr:rowOff>165783</xdr:rowOff>
    </xdr:to>
    <xdr:cxnSp macro="">
      <xdr:nvCxnSpPr>
        <xdr:cNvPr id="168" name="Прямая соединительная линия 167"/>
        <xdr:cNvCxnSpPr/>
      </xdr:nvCxnSpPr>
      <xdr:spPr>
        <a:xfrm>
          <a:off x="4994472" y="10618612"/>
          <a:ext cx="894621" cy="179130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343202</xdr:colOff>
      <xdr:row>62</xdr:row>
      <xdr:rowOff>40409</xdr:rowOff>
    </xdr:from>
    <xdr:to>
      <xdr:col>6</xdr:col>
      <xdr:colOff>404091</xdr:colOff>
      <xdr:row>62</xdr:row>
      <xdr:rowOff>177323</xdr:rowOff>
    </xdr:to>
    <xdr:cxnSp macro="">
      <xdr:nvCxnSpPr>
        <xdr:cNvPr id="170" name="Прямая соединительная линия 169"/>
        <xdr:cNvCxnSpPr/>
      </xdr:nvCxnSpPr>
      <xdr:spPr>
        <a:xfrm flipV="1">
          <a:off x="4050229" y="11212977"/>
          <a:ext cx="60889" cy="136914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395156</xdr:colOff>
      <xdr:row>62</xdr:row>
      <xdr:rowOff>51473</xdr:rowOff>
    </xdr:from>
    <xdr:to>
      <xdr:col>7</xdr:col>
      <xdr:colOff>13905</xdr:colOff>
      <xdr:row>62</xdr:row>
      <xdr:rowOff>132098</xdr:rowOff>
    </xdr:to>
    <xdr:cxnSp macro="">
      <xdr:nvCxnSpPr>
        <xdr:cNvPr id="172" name="Прямая соединительная линия 171"/>
        <xdr:cNvCxnSpPr/>
      </xdr:nvCxnSpPr>
      <xdr:spPr>
        <a:xfrm>
          <a:off x="4045247" y="11905579"/>
          <a:ext cx="227098" cy="80625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14288</xdr:colOff>
      <xdr:row>59</xdr:row>
      <xdr:rowOff>154647</xdr:rowOff>
    </xdr:from>
    <xdr:to>
      <xdr:col>7</xdr:col>
      <xdr:colOff>285266</xdr:colOff>
      <xdr:row>62</xdr:row>
      <xdr:rowOff>133351</xdr:rowOff>
    </xdr:to>
    <xdr:cxnSp macro="">
      <xdr:nvCxnSpPr>
        <xdr:cNvPr id="174" name="Прямая соединительная линия 173"/>
        <xdr:cNvCxnSpPr>
          <a:endCxn id="256" idx="2"/>
        </xdr:cNvCxnSpPr>
      </xdr:nvCxnSpPr>
      <xdr:spPr>
        <a:xfrm flipV="1">
          <a:off x="4285092" y="11394147"/>
          <a:ext cx="270978" cy="550204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321918</xdr:colOff>
      <xdr:row>52</xdr:row>
      <xdr:rowOff>118341</xdr:rowOff>
    </xdr:from>
    <xdr:to>
      <xdr:col>10</xdr:col>
      <xdr:colOff>20205</xdr:colOff>
      <xdr:row>59</xdr:row>
      <xdr:rowOff>168932</xdr:rowOff>
    </xdr:to>
    <xdr:cxnSp macro="">
      <xdr:nvCxnSpPr>
        <xdr:cNvPr id="178" name="Прямая соединительная линия 177"/>
        <xdr:cNvCxnSpPr/>
      </xdr:nvCxnSpPr>
      <xdr:spPr>
        <a:xfrm flipV="1">
          <a:off x="5882459" y="9488882"/>
          <a:ext cx="316124" cy="1312009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14432</xdr:colOff>
      <xdr:row>52</xdr:row>
      <xdr:rowOff>124114</xdr:rowOff>
    </xdr:from>
    <xdr:to>
      <xdr:col>11</xdr:col>
      <xdr:colOff>381000</xdr:colOff>
      <xdr:row>53</xdr:row>
      <xdr:rowOff>140074</xdr:rowOff>
    </xdr:to>
    <xdr:cxnSp macro="">
      <xdr:nvCxnSpPr>
        <xdr:cNvPr id="180" name="Прямая соединительная линия 179"/>
        <xdr:cNvCxnSpPr/>
      </xdr:nvCxnSpPr>
      <xdr:spPr>
        <a:xfrm>
          <a:off x="6192810" y="9494655"/>
          <a:ext cx="984406" cy="196162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493568</xdr:colOff>
      <xdr:row>54</xdr:row>
      <xdr:rowOff>95250</xdr:rowOff>
    </xdr:from>
    <xdr:to>
      <xdr:col>16</xdr:col>
      <xdr:colOff>202045</xdr:colOff>
      <xdr:row>56</xdr:row>
      <xdr:rowOff>120747</xdr:rowOff>
    </xdr:to>
    <xdr:cxnSp macro="">
      <xdr:nvCxnSpPr>
        <xdr:cNvPr id="186" name="Прямая соединительная линия 185"/>
        <xdr:cNvCxnSpPr/>
      </xdr:nvCxnSpPr>
      <xdr:spPr>
        <a:xfrm flipV="1">
          <a:off x="9761136" y="9826196"/>
          <a:ext cx="326314" cy="385902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196272</xdr:colOff>
      <xdr:row>53</xdr:row>
      <xdr:rowOff>43295</xdr:rowOff>
    </xdr:from>
    <xdr:to>
      <xdr:col>16</xdr:col>
      <xdr:colOff>557068</xdr:colOff>
      <xdr:row>54</xdr:row>
      <xdr:rowOff>97655</xdr:rowOff>
    </xdr:to>
    <xdr:cxnSp macro="">
      <xdr:nvCxnSpPr>
        <xdr:cNvPr id="188" name="Прямая соединительная линия 187"/>
        <xdr:cNvCxnSpPr/>
      </xdr:nvCxnSpPr>
      <xdr:spPr>
        <a:xfrm flipV="1">
          <a:off x="10081677" y="9594038"/>
          <a:ext cx="360796" cy="234563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371475</xdr:colOff>
      <xdr:row>57</xdr:row>
      <xdr:rowOff>152977</xdr:rowOff>
    </xdr:from>
    <xdr:to>
      <xdr:col>15</xdr:col>
      <xdr:colOff>51954</xdr:colOff>
      <xdr:row>59</xdr:row>
      <xdr:rowOff>152400</xdr:rowOff>
    </xdr:to>
    <xdr:cxnSp macro="">
      <xdr:nvCxnSpPr>
        <xdr:cNvPr id="190" name="Прямая соединительная линия 189"/>
        <xdr:cNvCxnSpPr/>
      </xdr:nvCxnSpPr>
      <xdr:spPr>
        <a:xfrm flipV="1">
          <a:off x="8296275" y="11011477"/>
          <a:ext cx="899679" cy="380423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37522</xdr:colOff>
      <xdr:row>57</xdr:row>
      <xdr:rowOff>25977</xdr:rowOff>
    </xdr:from>
    <xdr:to>
      <xdr:col>15</xdr:col>
      <xdr:colOff>542636</xdr:colOff>
      <xdr:row>57</xdr:row>
      <xdr:rowOff>155383</xdr:rowOff>
    </xdr:to>
    <xdr:cxnSp macro="">
      <xdr:nvCxnSpPr>
        <xdr:cNvPr id="192" name="Прямая соединительная линия 191"/>
        <xdr:cNvCxnSpPr/>
      </xdr:nvCxnSpPr>
      <xdr:spPr>
        <a:xfrm flipV="1">
          <a:off x="9305090" y="10297531"/>
          <a:ext cx="505114" cy="129406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536286</xdr:colOff>
      <xdr:row>55</xdr:row>
      <xdr:rowOff>5773</xdr:rowOff>
    </xdr:from>
    <xdr:to>
      <xdr:col>16</xdr:col>
      <xdr:colOff>282863</xdr:colOff>
      <xdr:row>57</xdr:row>
      <xdr:rowOff>22033</xdr:rowOff>
    </xdr:to>
    <xdr:cxnSp macro="">
      <xdr:nvCxnSpPr>
        <xdr:cNvPr id="194" name="Прямая соединительная линия 193"/>
        <xdr:cNvCxnSpPr/>
      </xdr:nvCxnSpPr>
      <xdr:spPr>
        <a:xfrm flipV="1">
          <a:off x="9803854" y="9916922"/>
          <a:ext cx="364414" cy="376665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276513</xdr:colOff>
      <xdr:row>53</xdr:row>
      <xdr:rowOff>66386</xdr:rowOff>
    </xdr:from>
    <xdr:to>
      <xdr:col>16</xdr:col>
      <xdr:colOff>574386</xdr:colOff>
      <xdr:row>55</xdr:row>
      <xdr:rowOff>13952</xdr:rowOff>
    </xdr:to>
    <xdr:cxnSp macro="">
      <xdr:nvCxnSpPr>
        <xdr:cNvPr id="196" name="Прямая соединительная линия 195"/>
        <xdr:cNvCxnSpPr/>
      </xdr:nvCxnSpPr>
      <xdr:spPr>
        <a:xfrm flipV="1">
          <a:off x="10161918" y="9617129"/>
          <a:ext cx="297873" cy="307972"/>
        </a:xfrm>
        <a:prstGeom prst="line">
          <a:avLst/>
        </a:prstGeom>
        <a:ln w="158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31750</xdr:colOff>
      <xdr:row>53</xdr:row>
      <xdr:rowOff>69274</xdr:rowOff>
    </xdr:from>
    <xdr:to>
      <xdr:col>17</xdr:col>
      <xdr:colOff>72159</xdr:colOff>
      <xdr:row>53</xdr:row>
      <xdr:rowOff>106795</xdr:rowOff>
    </xdr:to>
    <xdr:cxnSp macro="">
      <xdr:nvCxnSpPr>
        <xdr:cNvPr id="198" name="Прямая соединительная линия 197"/>
        <xdr:cNvCxnSpPr/>
      </xdr:nvCxnSpPr>
      <xdr:spPr>
        <a:xfrm>
          <a:off x="10534993" y="9620017"/>
          <a:ext cx="40409" cy="37521"/>
        </a:xfrm>
        <a:prstGeom prst="line">
          <a:avLst/>
        </a:prstGeom>
        <a:ln w="158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66386</xdr:colOff>
      <xdr:row>50</xdr:row>
      <xdr:rowOff>17318</xdr:rowOff>
    </xdr:from>
    <xdr:to>
      <xdr:col>19</xdr:col>
      <xdr:colOff>317500</xdr:colOff>
      <xdr:row>53</xdr:row>
      <xdr:rowOff>109203</xdr:rowOff>
    </xdr:to>
    <xdr:cxnSp macro="">
      <xdr:nvCxnSpPr>
        <xdr:cNvPr id="201" name="Прямая соединительная линия 200"/>
        <xdr:cNvCxnSpPr/>
      </xdr:nvCxnSpPr>
      <xdr:spPr>
        <a:xfrm flipV="1">
          <a:off x="10569629" y="9027453"/>
          <a:ext cx="1486790" cy="632493"/>
        </a:xfrm>
        <a:prstGeom prst="line">
          <a:avLst/>
        </a:prstGeom>
        <a:ln w="158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539750</xdr:colOff>
      <xdr:row>52</xdr:row>
      <xdr:rowOff>80818</xdr:rowOff>
    </xdr:from>
    <xdr:to>
      <xdr:col>16</xdr:col>
      <xdr:colOff>583044</xdr:colOff>
      <xdr:row>52</xdr:row>
      <xdr:rowOff>152498</xdr:rowOff>
    </xdr:to>
    <xdr:cxnSp macro="">
      <xdr:nvCxnSpPr>
        <xdr:cNvPr id="204" name="Прямая соединительная линия 203"/>
        <xdr:cNvCxnSpPr/>
      </xdr:nvCxnSpPr>
      <xdr:spPr>
        <a:xfrm flipH="1" flipV="1">
          <a:off x="10425155" y="9451359"/>
          <a:ext cx="43294" cy="71680"/>
        </a:xfrm>
        <a:prstGeom prst="line">
          <a:avLst/>
        </a:prstGeom>
        <a:ln w="158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494237</xdr:colOff>
      <xdr:row>52</xdr:row>
      <xdr:rowOff>154333</xdr:rowOff>
    </xdr:from>
    <xdr:to>
      <xdr:col>17</xdr:col>
      <xdr:colOff>101802</xdr:colOff>
      <xdr:row>53</xdr:row>
      <xdr:rowOff>161870</xdr:rowOff>
    </xdr:to>
    <xdr:sp macro="" textlink="">
      <xdr:nvSpPr>
        <xdr:cNvPr id="267" name="Прямоугольник 266"/>
        <xdr:cNvSpPr/>
      </xdr:nvSpPr>
      <xdr:spPr>
        <a:xfrm rot="19661574">
          <a:off x="10227346" y="10143577"/>
          <a:ext cx="215885" cy="199638"/>
        </a:xfrm>
        <a:prstGeom prst="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300"/>
        </a:p>
      </xdr:txBody>
    </xdr:sp>
    <xdr:clientData/>
  </xdr:twoCellAnchor>
  <xdr:twoCellAnchor>
    <xdr:from>
      <xdr:col>13</xdr:col>
      <xdr:colOff>436324</xdr:colOff>
      <xdr:row>55</xdr:row>
      <xdr:rowOff>661</xdr:rowOff>
    </xdr:from>
    <xdr:to>
      <xdr:col>13</xdr:col>
      <xdr:colOff>511409</xdr:colOff>
      <xdr:row>55</xdr:row>
      <xdr:rowOff>6392</xdr:rowOff>
    </xdr:to>
    <xdr:cxnSp macro="">
      <xdr:nvCxnSpPr>
        <xdr:cNvPr id="269" name="Прямая соединительная линия 268"/>
        <xdr:cNvCxnSpPr/>
      </xdr:nvCxnSpPr>
      <xdr:spPr>
        <a:xfrm>
          <a:off x="8468216" y="9911810"/>
          <a:ext cx="75085" cy="5731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500250</xdr:colOff>
      <xdr:row>49</xdr:row>
      <xdr:rowOff>124656</xdr:rowOff>
    </xdr:from>
    <xdr:to>
      <xdr:col>14</xdr:col>
      <xdr:colOff>575335</xdr:colOff>
      <xdr:row>55</xdr:row>
      <xdr:rowOff>7076</xdr:rowOff>
    </xdr:to>
    <xdr:cxnSp macro="">
      <xdr:nvCxnSpPr>
        <xdr:cNvPr id="271" name="Прямая соединительная линия 270"/>
        <xdr:cNvCxnSpPr/>
      </xdr:nvCxnSpPr>
      <xdr:spPr>
        <a:xfrm flipV="1">
          <a:off x="8532142" y="8954588"/>
          <a:ext cx="692923" cy="963637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573765</xdr:colOff>
      <xdr:row>46</xdr:row>
      <xdr:rowOff>159816</xdr:rowOff>
    </xdr:from>
    <xdr:to>
      <xdr:col>15</xdr:col>
      <xdr:colOff>600907</xdr:colOff>
      <xdr:row>49</xdr:row>
      <xdr:rowOff>127875</xdr:rowOff>
    </xdr:to>
    <xdr:cxnSp macro="">
      <xdr:nvCxnSpPr>
        <xdr:cNvPr id="273" name="Прямая соединительная линия 272"/>
        <xdr:cNvCxnSpPr/>
      </xdr:nvCxnSpPr>
      <xdr:spPr>
        <a:xfrm flipV="1">
          <a:off x="9223495" y="8449140"/>
          <a:ext cx="644980" cy="508667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589747</xdr:colOff>
      <xdr:row>45</xdr:row>
      <xdr:rowOff>35159</xdr:rowOff>
    </xdr:from>
    <xdr:to>
      <xdr:col>16</xdr:col>
      <xdr:colOff>498625</xdr:colOff>
      <xdr:row>46</xdr:row>
      <xdr:rowOff>166231</xdr:rowOff>
    </xdr:to>
    <xdr:cxnSp macro="">
      <xdr:nvCxnSpPr>
        <xdr:cNvPr id="275" name="Прямая соединительная линия 274"/>
        <xdr:cNvCxnSpPr/>
      </xdr:nvCxnSpPr>
      <xdr:spPr>
        <a:xfrm flipV="1">
          <a:off x="9857315" y="8144281"/>
          <a:ext cx="526715" cy="311274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4822</xdr:colOff>
      <xdr:row>43</xdr:row>
      <xdr:rowOff>19177</xdr:rowOff>
    </xdr:from>
    <xdr:to>
      <xdr:col>17</xdr:col>
      <xdr:colOff>540177</xdr:colOff>
      <xdr:row>44</xdr:row>
      <xdr:rowOff>156641</xdr:rowOff>
    </xdr:to>
    <xdr:cxnSp macro="">
      <xdr:nvCxnSpPr>
        <xdr:cNvPr id="277" name="Прямая соединительная линия 276"/>
        <xdr:cNvCxnSpPr/>
      </xdr:nvCxnSpPr>
      <xdr:spPr>
        <a:xfrm flipV="1">
          <a:off x="10508065" y="7767893"/>
          <a:ext cx="535355" cy="317667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532213</xdr:colOff>
      <xdr:row>42</xdr:row>
      <xdr:rowOff>67122</xdr:rowOff>
    </xdr:from>
    <xdr:to>
      <xdr:col>19</xdr:col>
      <xdr:colOff>111871</xdr:colOff>
      <xdr:row>43</xdr:row>
      <xdr:rowOff>25592</xdr:rowOff>
    </xdr:to>
    <xdr:cxnSp macro="">
      <xdr:nvCxnSpPr>
        <xdr:cNvPr id="279" name="Прямая соединительная линия 278"/>
        <xdr:cNvCxnSpPr/>
      </xdr:nvCxnSpPr>
      <xdr:spPr>
        <a:xfrm flipV="1">
          <a:off x="11035456" y="7635636"/>
          <a:ext cx="815334" cy="138672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84730</xdr:colOff>
      <xdr:row>42</xdr:row>
      <xdr:rowOff>76733</xdr:rowOff>
    </xdr:from>
    <xdr:to>
      <xdr:col>20</xdr:col>
      <xdr:colOff>530588</xdr:colOff>
      <xdr:row>42</xdr:row>
      <xdr:rowOff>147030</xdr:rowOff>
    </xdr:to>
    <xdr:cxnSp macro="">
      <xdr:nvCxnSpPr>
        <xdr:cNvPr id="281" name="Прямая соединительная линия 280"/>
        <xdr:cNvCxnSpPr/>
      </xdr:nvCxnSpPr>
      <xdr:spPr>
        <a:xfrm>
          <a:off x="11823649" y="7645247"/>
          <a:ext cx="1063696" cy="70297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525821</xdr:colOff>
      <xdr:row>42</xdr:row>
      <xdr:rowOff>115067</xdr:rowOff>
    </xdr:from>
    <xdr:to>
      <xdr:col>22</xdr:col>
      <xdr:colOff>3197</xdr:colOff>
      <xdr:row>42</xdr:row>
      <xdr:rowOff>147074</xdr:rowOff>
    </xdr:to>
    <xdr:cxnSp macro="">
      <xdr:nvCxnSpPr>
        <xdr:cNvPr id="283" name="Прямая соединительная линия 282"/>
        <xdr:cNvCxnSpPr/>
      </xdr:nvCxnSpPr>
      <xdr:spPr>
        <a:xfrm flipV="1">
          <a:off x="12882578" y="7683581"/>
          <a:ext cx="713051" cy="32007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119890</xdr:colOff>
      <xdr:row>42</xdr:row>
      <xdr:rowOff>99086</xdr:rowOff>
    </xdr:from>
    <xdr:to>
      <xdr:col>22</xdr:col>
      <xdr:colOff>217349</xdr:colOff>
      <xdr:row>42</xdr:row>
      <xdr:rowOff>105501</xdr:rowOff>
    </xdr:to>
    <xdr:cxnSp macro="">
      <xdr:nvCxnSpPr>
        <xdr:cNvPr id="285" name="Прямая соединительная линия 284"/>
        <xdr:cNvCxnSpPr/>
      </xdr:nvCxnSpPr>
      <xdr:spPr>
        <a:xfrm flipV="1">
          <a:off x="13712322" y="7667600"/>
          <a:ext cx="97459" cy="6415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559354</xdr:colOff>
      <xdr:row>40</xdr:row>
      <xdr:rowOff>134245</xdr:rowOff>
    </xdr:from>
    <xdr:to>
      <xdr:col>22</xdr:col>
      <xdr:colOff>218975</xdr:colOff>
      <xdr:row>41</xdr:row>
      <xdr:rowOff>175820</xdr:rowOff>
    </xdr:to>
    <xdr:cxnSp macro="">
      <xdr:nvCxnSpPr>
        <xdr:cNvPr id="287" name="Прямая соединительная линия 286"/>
        <xdr:cNvCxnSpPr/>
      </xdr:nvCxnSpPr>
      <xdr:spPr>
        <a:xfrm flipH="1" flipV="1">
          <a:off x="13533949" y="7342353"/>
          <a:ext cx="277458" cy="221778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556157</xdr:colOff>
      <xdr:row>36</xdr:row>
      <xdr:rowOff>156619</xdr:rowOff>
    </xdr:from>
    <xdr:to>
      <xdr:col>22</xdr:col>
      <xdr:colOff>22374</xdr:colOff>
      <xdr:row>40</xdr:row>
      <xdr:rowOff>143856</xdr:rowOff>
    </xdr:to>
    <xdr:cxnSp macro="">
      <xdr:nvCxnSpPr>
        <xdr:cNvPr id="289" name="Прямая соединительная линия 288"/>
        <xdr:cNvCxnSpPr/>
      </xdr:nvCxnSpPr>
      <xdr:spPr>
        <a:xfrm flipV="1">
          <a:off x="13530752" y="6643916"/>
          <a:ext cx="84054" cy="708048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409129</xdr:colOff>
      <xdr:row>36</xdr:row>
      <xdr:rowOff>76711</xdr:rowOff>
    </xdr:from>
    <xdr:to>
      <xdr:col>22</xdr:col>
      <xdr:colOff>25571</xdr:colOff>
      <xdr:row>36</xdr:row>
      <xdr:rowOff>159815</xdr:rowOff>
    </xdr:to>
    <xdr:cxnSp macro="">
      <xdr:nvCxnSpPr>
        <xdr:cNvPr id="291" name="Прямая соединительная линия 290"/>
        <xdr:cNvCxnSpPr/>
      </xdr:nvCxnSpPr>
      <xdr:spPr>
        <a:xfrm flipH="1" flipV="1">
          <a:off x="13383724" y="6564008"/>
          <a:ext cx="234279" cy="83104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77894</xdr:colOff>
      <xdr:row>36</xdr:row>
      <xdr:rowOff>63221</xdr:rowOff>
    </xdr:from>
    <xdr:to>
      <xdr:col>21</xdr:col>
      <xdr:colOff>412326</xdr:colOff>
      <xdr:row>36</xdr:row>
      <xdr:rowOff>76735</xdr:rowOff>
    </xdr:to>
    <xdr:cxnSp macro="">
      <xdr:nvCxnSpPr>
        <xdr:cNvPr id="294" name="Прямая соединительная линия 293"/>
        <xdr:cNvCxnSpPr>
          <a:endCxn id="242" idx="4"/>
        </xdr:cNvCxnSpPr>
      </xdr:nvCxnSpPr>
      <xdr:spPr>
        <a:xfrm flipH="1" flipV="1">
          <a:off x="12879494" y="6921221"/>
          <a:ext cx="334432" cy="13514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89497</xdr:colOff>
      <xdr:row>35</xdr:row>
      <xdr:rowOff>163012</xdr:rowOff>
    </xdr:from>
    <xdr:to>
      <xdr:col>21</xdr:col>
      <xdr:colOff>102282</xdr:colOff>
      <xdr:row>36</xdr:row>
      <xdr:rowOff>60752</xdr:rowOff>
    </xdr:to>
    <xdr:cxnSp macro="">
      <xdr:nvCxnSpPr>
        <xdr:cNvPr id="296" name="Прямая соединительная линия 295"/>
        <xdr:cNvCxnSpPr/>
      </xdr:nvCxnSpPr>
      <xdr:spPr>
        <a:xfrm flipV="1">
          <a:off x="13064092" y="6470107"/>
          <a:ext cx="12785" cy="77942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594513</xdr:colOff>
      <xdr:row>37</xdr:row>
      <xdr:rowOff>156619</xdr:rowOff>
    </xdr:from>
    <xdr:to>
      <xdr:col>22</xdr:col>
      <xdr:colOff>268490</xdr:colOff>
      <xdr:row>38</xdr:row>
      <xdr:rowOff>92715</xdr:rowOff>
    </xdr:to>
    <xdr:cxnSp macro="">
      <xdr:nvCxnSpPr>
        <xdr:cNvPr id="298" name="Прямая соединительная линия 297"/>
        <xdr:cNvCxnSpPr/>
      </xdr:nvCxnSpPr>
      <xdr:spPr>
        <a:xfrm flipV="1">
          <a:off x="13569108" y="6824119"/>
          <a:ext cx="291814" cy="116299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56805</xdr:colOff>
      <xdr:row>40</xdr:row>
      <xdr:rowOff>129612</xdr:rowOff>
    </xdr:from>
    <xdr:to>
      <xdr:col>22</xdr:col>
      <xdr:colOff>63299</xdr:colOff>
      <xdr:row>42</xdr:row>
      <xdr:rowOff>49850</xdr:rowOff>
    </xdr:to>
    <xdr:cxnSp macro="">
      <xdr:nvCxnSpPr>
        <xdr:cNvPr id="304" name="Прямая соединительная линия 303"/>
        <xdr:cNvCxnSpPr/>
      </xdr:nvCxnSpPr>
      <xdr:spPr>
        <a:xfrm flipV="1">
          <a:off x="13649237" y="7337720"/>
          <a:ext cx="6494" cy="280644"/>
        </a:xfrm>
        <a:prstGeom prst="line">
          <a:avLst/>
        </a:prstGeom>
        <a:ln w="158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64521</xdr:colOff>
      <xdr:row>40</xdr:row>
      <xdr:rowOff>96456</xdr:rowOff>
    </xdr:from>
    <xdr:to>
      <xdr:col>24</xdr:col>
      <xdr:colOff>168797</xdr:colOff>
      <xdr:row>40</xdr:row>
      <xdr:rowOff>132922</xdr:rowOff>
    </xdr:to>
    <xdr:cxnSp macro="">
      <xdr:nvCxnSpPr>
        <xdr:cNvPr id="309" name="Прямая соединительная линия 308"/>
        <xdr:cNvCxnSpPr/>
      </xdr:nvCxnSpPr>
      <xdr:spPr>
        <a:xfrm flipV="1">
          <a:off x="13656953" y="7304564"/>
          <a:ext cx="1339952" cy="36466"/>
        </a:xfrm>
        <a:prstGeom prst="line">
          <a:avLst/>
        </a:prstGeom>
        <a:ln w="158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238021</xdr:colOff>
      <xdr:row>36</xdr:row>
      <xdr:rowOff>105499</xdr:rowOff>
    </xdr:from>
    <xdr:to>
      <xdr:col>24</xdr:col>
      <xdr:colOff>262239</xdr:colOff>
      <xdr:row>40</xdr:row>
      <xdr:rowOff>29111</xdr:rowOff>
    </xdr:to>
    <xdr:cxnSp macro="">
      <xdr:nvCxnSpPr>
        <xdr:cNvPr id="311" name="Прямая соединительная линия 310"/>
        <xdr:cNvCxnSpPr/>
      </xdr:nvCxnSpPr>
      <xdr:spPr>
        <a:xfrm flipV="1">
          <a:off x="15066129" y="6592796"/>
          <a:ext cx="24218" cy="644423"/>
        </a:xfrm>
        <a:prstGeom prst="line">
          <a:avLst/>
        </a:prstGeom>
        <a:ln w="158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256107</xdr:colOff>
      <xdr:row>36</xdr:row>
      <xdr:rowOff>116525</xdr:rowOff>
    </xdr:from>
    <xdr:to>
      <xdr:col>25</xdr:col>
      <xdr:colOff>81384</xdr:colOff>
      <xdr:row>36</xdr:row>
      <xdr:rowOff>120570</xdr:rowOff>
    </xdr:to>
    <xdr:cxnSp macro="">
      <xdr:nvCxnSpPr>
        <xdr:cNvPr id="314" name="Прямая соединительная линия 313"/>
        <xdr:cNvCxnSpPr/>
      </xdr:nvCxnSpPr>
      <xdr:spPr>
        <a:xfrm>
          <a:off x="15084215" y="6603822"/>
          <a:ext cx="443115" cy="4045"/>
        </a:xfrm>
        <a:prstGeom prst="line">
          <a:avLst/>
        </a:prstGeom>
        <a:ln w="158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500207</xdr:colOff>
      <xdr:row>53</xdr:row>
      <xdr:rowOff>167257</xdr:rowOff>
    </xdr:from>
    <xdr:to>
      <xdr:col>13</xdr:col>
      <xdr:colOff>324970</xdr:colOff>
      <xdr:row>55</xdr:row>
      <xdr:rowOff>8404</xdr:rowOff>
    </xdr:to>
    <xdr:cxnSp macro="">
      <xdr:nvCxnSpPr>
        <xdr:cNvPr id="318" name="Прямая соединительная линия 317"/>
        <xdr:cNvCxnSpPr/>
      </xdr:nvCxnSpPr>
      <xdr:spPr>
        <a:xfrm>
          <a:off x="7296423" y="9718000"/>
          <a:ext cx="1060439" cy="201553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432971</xdr:colOff>
      <xdr:row>55</xdr:row>
      <xdr:rowOff>32787</xdr:rowOff>
    </xdr:from>
    <xdr:to>
      <xdr:col>15</xdr:col>
      <xdr:colOff>498662</xdr:colOff>
      <xdr:row>56</xdr:row>
      <xdr:rowOff>120463</xdr:rowOff>
    </xdr:to>
    <xdr:cxnSp macro="">
      <xdr:nvCxnSpPr>
        <xdr:cNvPr id="320" name="Прямая соединительная линия 319"/>
        <xdr:cNvCxnSpPr/>
      </xdr:nvCxnSpPr>
      <xdr:spPr>
        <a:xfrm>
          <a:off x="8464863" y="9943936"/>
          <a:ext cx="1301367" cy="267878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445015</xdr:colOff>
      <xdr:row>44</xdr:row>
      <xdr:rowOff>74156</xdr:rowOff>
    </xdr:from>
    <xdr:to>
      <xdr:col>17</xdr:col>
      <xdr:colOff>67253</xdr:colOff>
      <xdr:row>45</xdr:row>
      <xdr:rowOff>81925</xdr:rowOff>
    </xdr:to>
    <xdr:sp macro="" textlink="">
      <xdr:nvSpPr>
        <xdr:cNvPr id="605" name="Прямоугольник 604"/>
        <xdr:cNvSpPr/>
      </xdr:nvSpPr>
      <xdr:spPr>
        <a:xfrm rot="19661574">
          <a:off x="10178124" y="8526593"/>
          <a:ext cx="230558" cy="199870"/>
        </a:xfrm>
        <a:prstGeom prst="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00"/>
        </a:p>
      </xdr:txBody>
    </xdr:sp>
    <xdr:clientData/>
  </xdr:twoCellAnchor>
  <xdr:twoCellAnchor>
    <xdr:from>
      <xdr:col>21</xdr:col>
      <xdr:colOff>541395</xdr:colOff>
      <xdr:row>42</xdr:row>
      <xdr:rowOff>18704</xdr:rowOff>
    </xdr:from>
    <xdr:to>
      <xdr:col>22</xdr:col>
      <xdr:colOff>158973</xdr:colOff>
      <xdr:row>43</xdr:row>
      <xdr:rowOff>45331</xdr:rowOff>
    </xdr:to>
    <xdr:sp macro="" textlink="">
      <xdr:nvSpPr>
        <xdr:cNvPr id="606" name="Прямоугольник 605"/>
        <xdr:cNvSpPr/>
      </xdr:nvSpPr>
      <xdr:spPr>
        <a:xfrm rot="21389828">
          <a:off x="13316101" y="8086939"/>
          <a:ext cx="225897" cy="218728"/>
        </a:xfrm>
        <a:prstGeom prst="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00"/>
        </a:p>
      </xdr:txBody>
    </xdr:sp>
    <xdr:clientData/>
  </xdr:twoCellAnchor>
  <xdr:twoCellAnchor>
    <xdr:from>
      <xdr:col>24</xdr:col>
      <xdr:colOff>128067</xdr:colOff>
      <xdr:row>39</xdr:row>
      <xdr:rowOff>172091</xdr:rowOff>
    </xdr:from>
    <xdr:to>
      <xdr:col>24</xdr:col>
      <xdr:colOff>352185</xdr:colOff>
      <xdr:row>41</xdr:row>
      <xdr:rowOff>12008</xdr:rowOff>
    </xdr:to>
    <xdr:sp macro="" textlink="">
      <xdr:nvSpPr>
        <xdr:cNvPr id="607" name="Прямоугольник 606"/>
        <xdr:cNvSpPr/>
      </xdr:nvSpPr>
      <xdr:spPr>
        <a:xfrm>
          <a:off x="14727731" y="7664024"/>
          <a:ext cx="224118" cy="224118"/>
        </a:xfrm>
        <a:prstGeom prst="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00"/>
        </a:p>
      </xdr:txBody>
    </xdr:sp>
    <xdr:clientData/>
  </xdr:twoCellAnchor>
  <xdr:twoCellAnchor>
    <xdr:from>
      <xdr:col>13</xdr:col>
      <xdr:colOff>244737</xdr:colOff>
      <xdr:row>54</xdr:row>
      <xdr:rowOff>81923</xdr:rowOff>
    </xdr:from>
    <xdr:to>
      <xdr:col>13</xdr:col>
      <xdr:colOff>453837</xdr:colOff>
      <xdr:row>55</xdr:row>
      <xdr:rowOff>77683</xdr:rowOff>
    </xdr:to>
    <xdr:sp macro="" textlink="">
      <xdr:nvSpPr>
        <xdr:cNvPr id="608" name="Прямоугольник 607"/>
        <xdr:cNvSpPr/>
      </xdr:nvSpPr>
      <xdr:spPr>
        <a:xfrm rot="646467">
          <a:off x="8152888" y="10455368"/>
          <a:ext cx="209100" cy="187861"/>
        </a:xfrm>
        <a:prstGeom prst="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00"/>
        </a:p>
      </xdr:txBody>
    </xdr:sp>
    <xdr:clientData/>
  </xdr:twoCellAnchor>
  <xdr:twoCellAnchor>
    <xdr:from>
      <xdr:col>11</xdr:col>
      <xdr:colOff>342632</xdr:colOff>
      <xdr:row>53</xdr:row>
      <xdr:rowOff>49702</xdr:rowOff>
    </xdr:from>
    <xdr:to>
      <xdr:col>11</xdr:col>
      <xdr:colOff>556661</xdr:colOff>
      <xdr:row>54</xdr:row>
      <xdr:rowOff>34937</xdr:rowOff>
    </xdr:to>
    <xdr:sp macro="" textlink="">
      <xdr:nvSpPr>
        <xdr:cNvPr id="609" name="Прямоугольник 608"/>
        <xdr:cNvSpPr/>
      </xdr:nvSpPr>
      <xdr:spPr>
        <a:xfrm rot="617260">
          <a:off x="7034145" y="10231047"/>
          <a:ext cx="214029" cy="177335"/>
        </a:xfrm>
        <a:prstGeom prst="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00"/>
        </a:p>
      </xdr:txBody>
    </xdr:sp>
    <xdr:clientData/>
  </xdr:twoCellAnchor>
  <xdr:twoCellAnchor>
    <xdr:from>
      <xdr:col>16</xdr:col>
      <xdr:colOff>428953</xdr:colOff>
      <xdr:row>52</xdr:row>
      <xdr:rowOff>162402</xdr:rowOff>
    </xdr:from>
    <xdr:to>
      <xdr:col>17</xdr:col>
      <xdr:colOff>178294</xdr:colOff>
      <xdr:row>53</xdr:row>
      <xdr:rowOff>131652</xdr:rowOff>
    </xdr:to>
    <xdr:sp macro="" textlink="">
      <xdr:nvSpPr>
        <xdr:cNvPr id="611" name="TextBox 610"/>
        <xdr:cNvSpPr txBox="1"/>
      </xdr:nvSpPr>
      <xdr:spPr>
        <a:xfrm>
          <a:off x="10162062" y="10151646"/>
          <a:ext cx="357661" cy="1613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700"/>
            <a:t>ТК 6</a:t>
          </a:r>
        </a:p>
      </xdr:txBody>
    </xdr:sp>
    <xdr:clientData/>
  </xdr:twoCellAnchor>
  <xdr:twoCellAnchor>
    <xdr:from>
      <xdr:col>11</xdr:col>
      <xdr:colOff>275415</xdr:colOff>
      <xdr:row>53</xdr:row>
      <xdr:rowOff>55846</xdr:rowOff>
    </xdr:from>
    <xdr:to>
      <xdr:col>12</xdr:col>
      <xdr:colOff>24757</xdr:colOff>
      <xdr:row>54</xdr:row>
      <xdr:rowOff>25097</xdr:rowOff>
    </xdr:to>
    <xdr:sp macro="" textlink="">
      <xdr:nvSpPr>
        <xdr:cNvPr id="128" name="TextBox 127"/>
        <xdr:cNvSpPr txBox="1"/>
      </xdr:nvSpPr>
      <xdr:spPr>
        <a:xfrm>
          <a:off x="6987563" y="10112907"/>
          <a:ext cx="359538" cy="1590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700"/>
            <a:t>ТК 1</a:t>
          </a:r>
          <a:endParaRPr lang="ru-RU" sz="800"/>
        </a:p>
      </xdr:txBody>
    </xdr:sp>
    <xdr:clientData/>
  </xdr:twoCellAnchor>
  <xdr:twoCellAnchor>
    <xdr:from>
      <xdr:col>13</xdr:col>
      <xdr:colOff>173001</xdr:colOff>
      <xdr:row>54</xdr:row>
      <xdr:rowOff>88225</xdr:rowOff>
    </xdr:from>
    <xdr:to>
      <xdr:col>13</xdr:col>
      <xdr:colOff>530662</xdr:colOff>
      <xdr:row>55</xdr:row>
      <xdr:rowOff>57475</xdr:rowOff>
    </xdr:to>
    <xdr:sp macro="" textlink="">
      <xdr:nvSpPr>
        <xdr:cNvPr id="130" name="TextBox 129"/>
        <xdr:cNvSpPr txBox="1"/>
      </xdr:nvSpPr>
      <xdr:spPr>
        <a:xfrm>
          <a:off x="8081152" y="10461670"/>
          <a:ext cx="357661" cy="1613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700"/>
            <a:t>ТК 2</a:t>
          </a:r>
        </a:p>
      </xdr:txBody>
    </xdr:sp>
    <xdr:clientData/>
  </xdr:twoCellAnchor>
  <xdr:twoCellAnchor>
    <xdr:from>
      <xdr:col>16</xdr:col>
      <xdr:colOff>376979</xdr:colOff>
      <xdr:row>44</xdr:row>
      <xdr:rowOff>86162</xdr:rowOff>
    </xdr:from>
    <xdr:to>
      <xdr:col>17</xdr:col>
      <xdr:colOff>126320</xdr:colOff>
      <xdr:row>45</xdr:row>
      <xdr:rowOff>55412</xdr:rowOff>
    </xdr:to>
    <xdr:sp macro="" textlink="">
      <xdr:nvSpPr>
        <xdr:cNvPr id="132" name="TextBox 131"/>
        <xdr:cNvSpPr txBox="1"/>
      </xdr:nvSpPr>
      <xdr:spPr>
        <a:xfrm>
          <a:off x="10110088" y="8538599"/>
          <a:ext cx="357661" cy="1613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700"/>
            <a:t>ТК</a:t>
          </a:r>
          <a:r>
            <a:rPr lang="ru-RU" sz="700" baseline="0"/>
            <a:t> </a:t>
          </a:r>
          <a:r>
            <a:rPr lang="ru-RU" sz="700"/>
            <a:t>3</a:t>
          </a:r>
        </a:p>
      </xdr:txBody>
    </xdr:sp>
    <xdr:clientData/>
  </xdr:twoCellAnchor>
  <xdr:twoCellAnchor>
    <xdr:from>
      <xdr:col>21</xdr:col>
      <xdr:colOff>473359</xdr:colOff>
      <xdr:row>42</xdr:row>
      <xdr:rowOff>38714</xdr:rowOff>
    </xdr:from>
    <xdr:to>
      <xdr:col>22</xdr:col>
      <xdr:colOff>222701</xdr:colOff>
      <xdr:row>43</xdr:row>
      <xdr:rowOff>7964</xdr:rowOff>
    </xdr:to>
    <xdr:sp macro="" textlink="">
      <xdr:nvSpPr>
        <xdr:cNvPr id="134" name="TextBox 133"/>
        <xdr:cNvSpPr txBox="1"/>
      </xdr:nvSpPr>
      <xdr:spPr>
        <a:xfrm>
          <a:off x="13248065" y="8106949"/>
          <a:ext cx="357661" cy="1613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700"/>
            <a:t>ТК 4</a:t>
          </a:r>
        </a:p>
      </xdr:txBody>
    </xdr:sp>
    <xdr:clientData/>
  </xdr:twoCellAnchor>
  <xdr:twoCellAnchor>
    <xdr:from>
      <xdr:col>24</xdr:col>
      <xdr:colOff>52028</xdr:colOff>
      <xdr:row>40</xdr:row>
      <xdr:rowOff>24014</xdr:rowOff>
    </xdr:from>
    <xdr:to>
      <xdr:col>24</xdr:col>
      <xdr:colOff>409689</xdr:colOff>
      <xdr:row>40</xdr:row>
      <xdr:rowOff>185365</xdr:rowOff>
    </xdr:to>
    <xdr:sp macro="" textlink="">
      <xdr:nvSpPr>
        <xdr:cNvPr id="136" name="TextBox 135"/>
        <xdr:cNvSpPr txBox="1"/>
      </xdr:nvSpPr>
      <xdr:spPr>
        <a:xfrm>
          <a:off x="14651692" y="7708048"/>
          <a:ext cx="357661" cy="1613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700"/>
            <a:t>ТК 5</a:t>
          </a:r>
        </a:p>
      </xdr:txBody>
    </xdr:sp>
    <xdr:clientData/>
  </xdr:twoCellAnchor>
  <xdr:twoCellAnchor>
    <xdr:from>
      <xdr:col>6</xdr:col>
      <xdr:colOff>182429</xdr:colOff>
      <xdr:row>63</xdr:row>
      <xdr:rowOff>56978</xdr:rowOff>
    </xdr:from>
    <xdr:to>
      <xdr:col>7</xdr:col>
      <xdr:colOff>231266</xdr:colOff>
      <xdr:row>65</xdr:row>
      <xdr:rowOff>57807</xdr:rowOff>
    </xdr:to>
    <xdr:sp macro="" textlink="">
      <xdr:nvSpPr>
        <xdr:cNvPr id="138" name="TextBox 137"/>
        <xdr:cNvSpPr txBox="1"/>
      </xdr:nvSpPr>
      <xdr:spPr>
        <a:xfrm rot="1484825">
          <a:off x="3840029" y="12058478"/>
          <a:ext cx="658437" cy="3818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 baseline="0"/>
            <a:t>Кот №25</a:t>
          </a:r>
        </a:p>
        <a:p>
          <a:r>
            <a:rPr lang="ru-RU" sz="900" baseline="0"/>
            <a:t>газовая</a:t>
          </a:r>
          <a:endParaRPr lang="ru-RU" sz="900"/>
        </a:p>
      </xdr:txBody>
    </xdr:sp>
    <xdr:clientData/>
  </xdr:twoCellAnchor>
  <xdr:twoCellAnchor>
    <xdr:from>
      <xdr:col>9</xdr:col>
      <xdr:colOff>197207</xdr:colOff>
      <xdr:row>63</xdr:row>
      <xdr:rowOff>99930</xdr:rowOff>
    </xdr:from>
    <xdr:to>
      <xdr:col>9</xdr:col>
      <xdr:colOff>206731</xdr:colOff>
      <xdr:row>65</xdr:row>
      <xdr:rowOff>103185</xdr:rowOff>
    </xdr:to>
    <xdr:cxnSp macro="">
      <xdr:nvCxnSpPr>
        <xdr:cNvPr id="140" name="Прямая со стрелкой 139"/>
        <xdr:cNvCxnSpPr/>
      </xdr:nvCxnSpPr>
      <xdr:spPr>
        <a:xfrm flipH="1" flipV="1">
          <a:off x="5672081" y="12202283"/>
          <a:ext cx="9524" cy="38745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256136</xdr:colOff>
      <xdr:row>65</xdr:row>
      <xdr:rowOff>69796</xdr:rowOff>
    </xdr:from>
    <xdr:to>
      <xdr:col>9</xdr:col>
      <xdr:colOff>353082</xdr:colOff>
      <xdr:row>65</xdr:row>
      <xdr:rowOff>176092</xdr:rowOff>
    </xdr:to>
    <xdr:sp macro="" textlink="">
      <xdr:nvSpPr>
        <xdr:cNvPr id="142" name="Блок-схема: узел 141"/>
        <xdr:cNvSpPr/>
      </xdr:nvSpPr>
      <xdr:spPr>
        <a:xfrm>
          <a:off x="5724800" y="12345550"/>
          <a:ext cx="96946" cy="106296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10</xdr:col>
      <xdr:colOff>90983</xdr:colOff>
      <xdr:row>59</xdr:row>
      <xdr:rowOff>62305</xdr:rowOff>
    </xdr:from>
    <xdr:to>
      <xdr:col>10</xdr:col>
      <xdr:colOff>492673</xdr:colOff>
      <xdr:row>60</xdr:row>
      <xdr:rowOff>116591</xdr:rowOff>
    </xdr:to>
    <xdr:sp macro="" textlink="">
      <xdr:nvSpPr>
        <xdr:cNvPr id="145" name="TextBox 144"/>
        <xdr:cNvSpPr txBox="1"/>
      </xdr:nvSpPr>
      <xdr:spPr>
        <a:xfrm>
          <a:off x="6167276" y="11204913"/>
          <a:ext cx="401690" cy="2431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 baseline="0"/>
            <a:t>5</a:t>
          </a:r>
          <a:r>
            <a:rPr lang="ru-RU" sz="900"/>
            <a:t>м</a:t>
          </a:r>
        </a:p>
      </xdr:txBody>
    </xdr:sp>
    <xdr:clientData/>
  </xdr:twoCellAnchor>
  <xdr:twoCellAnchor>
    <xdr:from>
      <xdr:col>10</xdr:col>
      <xdr:colOff>137486</xdr:colOff>
      <xdr:row>58</xdr:row>
      <xdr:rowOff>112065</xdr:rowOff>
    </xdr:from>
    <xdr:to>
      <xdr:col>10</xdr:col>
      <xdr:colOff>140074</xdr:colOff>
      <xdr:row>60</xdr:row>
      <xdr:rowOff>148078</xdr:rowOff>
    </xdr:to>
    <xdr:cxnSp macro="">
      <xdr:nvCxnSpPr>
        <xdr:cNvPr id="147" name="Прямая со стрелкой 146"/>
        <xdr:cNvCxnSpPr/>
      </xdr:nvCxnSpPr>
      <xdr:spPr>
        <a:xfrm>
          <a:off x="6220679" y="11253914"/>
          <a:ext cx="2588" cy="4202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587101</xdr:colOff>
      <xdr:row>58</xdr:row>
      <xdr:rowOff>24887</xdr:rowOff>
    </xdr:from>
    <xdr:to>
      <xdr:col>10</xdr:col>
      <xdr:colOff>78007</xdr:colOff>
      <xdr:row>58</xdr:row>
      <xdr:rowOff>131378</xdr:rowOff>
    </xdr:to>
    <xdr:sp macro="" textlink="">
      <xdr:nvSpPr>
        <xdr:cNvPr id="149" name="Блок-схема: узел 148"/>
        <xdr:cNvSpPr/>
      </xdr:nvSpPr>
      <xdr:spPr>
        <a:xfrm>
          <a:off x="6055765" y="10978637"/>
          <a:ext cx="98535" cy="106491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10</xdr:col>
      <xdr:colOff>370618</xdr:colOff>
      <xdr:row>53</xdr:row>
      <xdr:rowOff>186146</xdr:rowOff>
    </xdr:from>
    <xdr:to>
      <xdr:col>11</xdr:col>
      <xdr:colOff>96961</xdr:colOff>
      <xdr:row>55</xdr:row>
      <xdr:rowOff>49363</xdr:rowOff>
    </xdr:to>
    <xdr:sp macro="" textlink="">
      <xdr:nvSpPr>
        <xdr:cNvPr id="155" name="TextBox 154"/>
        <xdr:cNvSpPr txBox="1"/>
      </xdr:nvSpPr>
      <xdr:spPr>
        <a:xfrm>
          <a:off x="6473462" y="10312875"/>
          <a:ext cx="336628" cy="2453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 baseline="0"/>
            <a:t>1</a:t>
          </a:r>
          <a:r>
            <a:rPr lang="ru-RU" sz="900"/>
            <a:t>м</a:t>
          </a:r>
        </a:p>
      </xdr:txBody>
    </xdr:sp>
    <xdr:clientData/>
  </xdr:twoCellAnchor>
  <xdr:twoCellAnchor>
    <xdr:from>
      <xdr:col>10</xdr:col>
      <xdr:colOff>325863</xdr:colOff>
      <xdr:row>53</xdr:row>
      <xdr:rowOff>70502</xdr:rowOff>
    </xdr:from>
    <xdr:to>
      <xdr:col>10</xdr:col>
      <xdr:colOff>328451</xdr:colOff>
      <xdr:row>55</xdr:row>
      <xdr:rowOff>106516</xdr:rowOff>
    </xdr:to>
    <xdr:cxnSp macro="">
      <xdr:nvCxnSpPr>
        <xdr:cNvPr id="157" name="Прямая со стрелкой 156"/>
        <xdr:cNvCxnSpPr/>
      </xdr:nvCxnSpPr>
      <xdr:spPr>
        <a:xfrm>
          <a:off x="6428707" y="10197231"/>
          <a:ext cx="2588" cy="41815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162145</xdr:colOff>
      <xdr:row>53</xdr:row>
      <xdr:rowOff>14694</xdr:rowOff>
    </xdr:from>
    <xdr:to>
      <xdr:col>10</xdr:col>
      <xdr:colOff>273773</xdr:colOff>
      <xdr:row>53</xdr:row>
      <xdr:rowOff>122627</xdr:rowOff>
    </xdr:to>
    <xdr:sp macro="" textlink="">
      <xdr:nvSpPr>
        <xdr:cNvPr id="159" name="Блок-схема: узел 158"/>
        <xdr:cNvSpPr/>
      </xdr:nvSpPr>
      <xdr:spPr>
        <a:xfrm>
          <a:off x="6264989" y="10141423"/>
          <a:ext cx="111628" cy="107933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7</xdr:col>
      <xdr:colOff>339251</xdr:colOff>
      <xdr:row>49</xdr:row>
      <xdr:rowOff>29765</xdr:rowOff>
    </xdr:from>
    <xdr:to>
      <xdr:col>7</xdr:col>
      <xdr:colOff>602754</xdr:colOff>
      <xdr:row>49</xdr:row>
      <xdr:rowOff>182314</xdr:rowOff>
    </xdr:to>
    <xdr:sp macro="" textlink="">
      <xdr:nvSpPr>
        <xdr:cNvPr id="161" name="Овал 160"/>
        <xdr:cNvSpPr/>
      </xdr:nvSpPr>
      <xdr:spPr>
        <a:xfrm>
          <a:off x="4610618" y="9327802"/>
          <a:ext cx="263503" cy="152549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900"/>
        </a:p>
      </xdr:txBody>
    </xdr:sp>
    <xdr:clientData/>
  </xdr:twoCellAnchor>
  <xdr:twoCellAnchor>
    <xdr:from>
      <xdr:col>7</xdr:col>
      <xdr:colOff>298323</xdr:colOff>
      <xdr:row>49</xdr:row>
      <xdr:rowOff>25764</xdr:rowOff>
    </xdr:from>
    <xdr:to>
      <xdr:col>8</xdr:col>
      <xdr:colOff>47665</xdr:colOff>
      <xdr:row>49</xdr:row>
      <xdr:rowOff>184770</xdr:rowOff>
    </xdr:to>
    <xdr:sp macro="" textlink="">
      <xdr:nvSpPr>
        <xdr:cNvPr id="169" name="TextBox 168"/>
        <xdr:cNvSpPr txBox="1"/>
      </xdr:nvSpPr>
      <xdr:spPr>
        <a:xfrm>
          <a:off x="4569690" y="9323801"/>
          <a:ext cx="359538" cy="1590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700"/>
            <a:t>Р</a:t>
          </a:r>
          <a:r>
            <a:rPr lang="ru-RU" sz="700" baseline="0"/>
            <a:t> 2</a:t>
          </a:r>
          <a:endParaRPr lang="ru-RU" sz="800"/>
        </a:p>
      </xdr:txBody>
    </xdr:sp>
    <xdr:clientData/>
  </xdr:twoCellAnchor>
  <xdr:twoCellAnchor>
    <xdr:from>
      <xdr:col>9</xdr:col>
      <xdr:colOff>53255</xdr:colOff>
      <xdr:row>34</xdr:row>
      <xdr:rowOff>87937</xdr:rowOff>
    </xdr:from>
    <xdr:to>
      <xdr:col>9</xdr:col>
      <xdr:colOff>316758</xdr:colOff>
      <xdr:row>35</xdr:row>
      <xdr:rowOff>50730</xdr:rowOff>
    </xdr:to>
    <xdr:sp macro="" textlink="">
      <xdr:nvSpPr>
        <xdr:cNvPr id="171" name="Овал 170"/>
        <xdr:cNvSpPr/>
      </xdr:nvSpPr>
      <xdr:spPr>
        <a:xfrm>
          <a:off x="5545013" y="6539636"/>
          <a:ext cx="263503" cy="152549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900"/>
        </a:p>
      </xdr:txBody>
    </xdr:sp>
    <xdr:clientData/>
  </xdr:twoCellAnchor>
  <xdr:twoCellAnchor>
    <xdr:from>
      <xdr:col>9</xdr:col>
      <xdr:colOff>12327</xdr:colOff>
      <xdr:row>34</xdr:row>
      <xdr:rowOff>83936</xdr:rowOff>
    </xdr:from>
    <xdr:to>
      <xdr:col>9</xdr:col>
      <xdr:colOff>371865</xdr:colOff>
      <xdr:row>35</xdr:row>
      <xdr:rowOff>53186</xdr:rowOff>
    </xdr:to>
    <xdr:sp macro="" textlink="">
      <xdr:nvSpPr>
        <xdr:cNvPr id="173" name="TextBox 172"/>
        <xdr:cNvSpPr txBox="1"/>
      </xdr:nvSpPr>
      <xdr:spPr>
        <a:xfrm>
          <a:off x="5504085" y="6535635"/>
          <a:ext cx="359538" cy="1590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700"/>
            <a:t>Р</a:t>
          </a:r>
          <a:r>
            <a:rPr lang="ru-RU" sz="700" baseline="0"/>
            <a:t> 3</a:t>
          </a:r>
          <a:endParaRPr lang="ru-RU" sz="800"/>
        </a:p>
      </xdr:txBody>
    </xdr:sp>
    <xdr:clientData/>
  </xdr:twoCellAnchor>
  <xdr:twoCellAnchor>
    <xdr:from>
      <xdr:col>8</xdr:col>
      <xdr:colOff>342065</xdr:colOff>
      <xdr:row>34</xdr:row>
      <xdr:rowOff>18471</xdr:rowOff>
    </xdr:from>
    <xdr:to>
      <xdr:col>8</xdr:col>
      <xdr:colOff>605568</xdr:colOff>
      <xdr:row>34</xdr:row>
      <xdr:rowOff>171020</xdr:rowOff>
    </xdr:to>
    <xdr:sp macro="" textlink="">
      <xdr:nvSpPr>
        <xdr:cNvPr id="179" name="Овал 178"/>
        <xdr:cNvSpPr/>
      </xdr:nvSpPr>
      <xdr:spPr>
        <a:xfrm>
          <a:off x="5223628" y="6470170"/>
          <a:ext cx="263503" cy="152549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900"/>
        </a:p>
      </xdr:txBody>
    </xdr:sp>
    <xdr:clientData/>
  </xdr:twoCellAnchor>
  <xdr:twoCellAnchor>
    <xdr:from>
      <xdr:col>8</xdr:col>
      <xdr:colOff>301137</xdr:colOff>
      <xdr:row>34</xdr:row>
      <xdr:rowOff>14470</xdr:rowOff>
    </xdr:from>
    <xdr:to>
      <xdr:col>9</xdr:col>
      <xdr:colOff>50480</xdr:colOff>
      <xdr:row>34</xdr:row>
      <xdr:rowOff>173476</xdr:rowOff>
    </xdr:to>
    <xdr:sp macro="" textlink="">
      <xdr:nvSpPr>
        <xdr:cNvPr id="181" name="TextBox 180"/>
        <xdr:cNvSpPr txBox="1"/>
      </xdr:nvSpPr>
      <xdr:spPr>
        <a:xfrm>
          <a:off x="5182700" y="6466169"/>
          <a:ext cx="359538" cy="1590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700"/>
            <a:t>УТ 2</a:t>
          </a:r>
          <a:endParaRPr lang="ru-RU" sz="800"/>
        </a:p>
      </xdr:txBody>
    </xdr:sp>
    <xdr:clientData/>
  </xdr:twoCellAnchor>
  <xdr:twoCellAnchor>
    <xdr:from>
      <xdr:col>9</xdr:col>
      <xdr:colOff>82775</xdr:colOff>
      <xdr:row>29</xdr:row>
      <xdr:rowOff>33150</xdr:rowOff>
    </xdr:from>
    <xdr:to>
      <xdr:col>9</xdr:col>
      <xdr:colOff>346278</xdr:colOff>
      <xdr:row>29</xdr:row>
      <xdr:rowOff>185699</xdr:rowOff>
    </xdr:to>
    <xdr:sp macro="" textlink="">
      <xdr:nvSpPr>
        <xdr:cNvPr id="182" name="Овал 181"/>
        <xdr:cNvSpPr/>
      </xdr:nvSpPr>
      <xdr:spPr>
        <a:xfrm>
          <a:off x="5574533" y="5536070"/>
          <a:ext cx="263503" cy="152549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900"/>
        </a:p>
      </xdr:txBody>
    </xdr:sp>
    <xdr:clientData/>
  </xdr:twoCellAnchor>
  <xdr:twoCellAnchor>
    <xdr:from>
      <xdr:col>9</xdr:col>
      <xdr:colOff>41847</xdr:colOff>
      <xdr:row>29</xdr:row>
      <xdr:rowOff>29149</xdr:rowOff>
    </xdr:from>
    <xdr:to>
      <xdr:col>9</xdr:col>
      <xdr:colOff>401385</xdr:colOff>
      <xdr:row>29</xdr:row>
      <xdr:rowOff>188155</xdr:rowOff>
    </xdr:to>
    <xdr:sp macro="" textlink="">
      <xdr:nvSpPr>
        <xdr:cNvPr id="183" name="TextBox 182"/>
        <xdr:cNvSpPr txBox="1"/>
      </xdr:nvSpPr>
      <xdr:spPr>
        <a:xfrm>
          <a:off x="5533605" y="5532069"/>
          <a:ext cx="359538" cy="1590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700"/>
            <a:t>УТ 3</a:t>
          </a:r>
          <a:endParaRPr lang="ru-RU" sz="800"/>
        </a:p>
      </xdr:txBody>
    </xdr:sp>
    <xdr:clientData/>
  </xdr:twoCellAnchor>
  <xdr:twoCellAnchor>
    <xdr:from>
      <xdr:col>9</xdr:col>
      <xdr:colOff>144735</xdr:colOff>
      <xdr:row>26</xdr:row>
      <xdr:rowOff>185818</xdr:rowOff>
    </xdr:from>
    <xdr:to>
      <xdr:col>9</xdr:col>
      <xdr:colOff>408238</xdr:colOff>
      <xdr:row>27</xdr:row>
      <xdr:rowOff>148611</xdr:rowOff>
    </xdr:to>
    <xdr:sp macro="" textlink="">
      <xdr:nvSpPr>
        <xdr:cNvPr id="184" name="Овал 183"/>
        <xdr:cNvSpPr/>
      </xdr:nvSpPr>
      <xdr:spPr>
        <a:xfrm>
          <a:off x="5636493" y="5119470"/>
          <a:ext cx="263503" cy="152549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900"/>
        </a:p>
      </xdr:txBody>
    </xdr:sp>
    <xdr:clientData/>
  </xdr:twoCellAnchor>
  <xdr:twoCellAnchor>
    <xdr:from>
      <xdr:col>9</xdr:col>
      <xdr:colOff>103807</xdr:colOff>
      <xdr:row>26</xdr:row>
      <xdr:rowOff>181817</xdr:rowOff>
    </xdr:from>
    <xdr:to>
      <xdr:col>9</xdr:col>
      <xdr:colOff>463345</xdr:colOff>
      <xdr:row>27</xdr:row>
      <xdr:rowOff>151067</xdr:rowOff>
    </xdr:to>
    <xdr:sp macro="" textlink="">
      <xdr:nvSpPr>
        <xdr:cNvPr id="185" name="TextBox 184"/>
        <xdr:cNvSpPr txBox="1"/>
      </xdr:nvSpPr>
      <xdr:spPr>
        <a:xfrm>
          <a:off x="5595565" y="5115469"/>
          <a:ext cx="359538" cy="1590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700"/>
            <a:t>Р 4</a:t>
          </a:r>
          <a:endParaRPr lang="ru-RU" sz="800"/>
        </a:p>
      </xdr:txBody>
    </xdr:sp>
    <xdr:clientData/>
  </xdr:twoCellAnchor>
  <xdr:twoCellAnchor>
    <xdr:from>
      <xdr:col>11</xdr:col>
      <xdr:colOff>246063</xdr:colOff>
      <xdr:row>29</xdr:row>
      <xdr:rowOff>178120</xdr:rowOff>
    </xdr:from>
    <xdr:to>
      <xdr:col>11</xdr:col>
      <xdr:colOff>509566</xdr:colOff>
      <xdr:row>30</xdr:row>
      <xdr:rowOff>140913</xdr:rowOff>
    </xdr:to>
    <xdr:sp macro="" textlink="">
      <xdr:nvSpPr>
        <xdr:cNvPr id="187" name="Овал 186"/>
        <xdr:cNvSpPr/>
      </xdr:nvSpPr>
      <xdr:spPr>
        <a:xfrm>
          <a:off x="6958211" y="5681040"/>
          <a:ext cx="263503" cy="152549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900"/>
        </a:p>
      </xdr:txBody>
    </xdr:sp>
    <xdr:clientData/>
  </xdr:twoCellAnchor>
  <xdr:twoCellAnchor>
    <xdr:from>
      <xdr:col>11</xdr:col>
      <xdr:colOff>205135</xdr:colOff>
      <xdr:row>29</xdr:row>
      <xdr:rowOff>174119</xdr:rowOff>
    </xdr:from>
    <xdr:to>
      <xdr:col>11</xdr:col>
      <xdr:colOff>564673</xdr:colOff>
      <xdr:row>30</xdr:row>
      <xdr:rowOff>143369</xdr:rowOff>
    </xdr:to>
    <xdr:sp macro="" textlink="">
      <xdr:nvSpPr>
        <xdr:cNvPr id="189" name="TextBox 188"/>
        <xdr:cNvSpPr txBox="1"/>
      </xdr:nvSpPr>
      <xdr:spPr>
        <a:xfrm>
          <a:off x="6917283" y="5677039"/>
          <a:ext cx="359538" cy="1590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700"/>
            <a:t>УТ 4</a:t>
          </a:r>
          <a:endParaRPr lang="ru-RU" sz="800"/>
        </a:p>
      </xdr:txBody>
    </xdr:sp>
    <xdr:clientData/>
  </xdr:twoCellAnchor>
  <xdr:twoCellAnchor>
    <xdr:from>
      <xdr:col>10</xdr:col>
      <xdr:colOff>118388</xdr:colOff>
      <xdr:row>52</xdr:row>
      <xdr:rowOff>66039</xdr:rowOff>
    </xdr:from>
    <xdr:to>
      <xdr:col>10</xdr:col>
      <xdr:colOff>381891</xdr:colOff>
      <xdr:row>53</xdr:row>
      <xdr:rowOff>28832</xdr:rowOff>
    </xdr:to>
    <xdr:sp macro="" textlink="">
      <xdr:nvSpPr>
        <xdr:cNvPr id="191" name="Овал 190"/>
        <xdr:cNvSpPr/>
      </xdr:nvSpPr>
      <xdr:spPr>
        <a:xfrm>
          <a:off x="6220341" y="9933344"/>
          <a:ext cx="263503" cy="152549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900"/>
        </a:p>
      </xdr:txBody>
    </xdr:sp>
    <xdr:clientData/>
  </xdr:twoCellAnchor>
  <xdr:twoCellAnchor>
    <xdr:from>
      <xdr:col>10</xdr:col>
      <xdr:colOff>77460</xdr:colOff>
      <xdr:row>52</xdr:row>
      <xdr:rowOff>62038</xdr:rowOff>
    </xdr:from>
    <xdr:to>
      <xdr:col>10</xdr:col>
      <xdr:colOff>436998</xdr:colOff>
      <xdr:row>53</xdr:row>
      <xdr:rowOff>31288</xdr:rowOff>
    </xdr:to>
    <xdr:sp macro="" textlink="">
      <xdr:nvSpPr>
        <xdr:cNvPr id="193" name="TextBox 192"/>
        <xdr:cNvSpPr txBox="1"/>
      </xdr:nvSpPr>
      <xdr:spPr>
        <a:xfrm>
          <a:off x="6179413" y="9929343"/>
          <a:ext cx="359538" cy="1590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700"/>
            <a:t>Р 5</a:t>
          </a:r>
          <a:endParaRPr lang="ru-RU" sz="800"/>
        </a:p>
      </xdr:txBody>
    </xdr:sp>
    <xdr:clientData/>
  </xdr:twoCellAnchor>
  <xdr:twoCellAnchor>
    <xdr:from>
      <xdr:col>21</xdr:col>
      <xdr:colOff>483395</xdr:colOff>
      <xdr:row>38</xdr:row>
      <xdr:rowOff>22953</xdr:rowOff>
    </xdr:from>
    <xdr:to>
      <xdr:col>22</xdr:col>
      <xdr:colOff>136703</xdr:colOff>
      <xdr:row>38</xdr:row>
      <xdr:rowOff>175502</xdr:rowOff>
    </xdr:to>
    <xdr:sp macro="" textlink="">
      <xdr:nvSpPr>
        <xdr:cNvPr id="195" name="Овал 194"/>
        <xdr:cNvSpPr/>
      </xdr:nvSpPr>
      <xdr:spPr>
        <a:xfrm>
          <a:off x="13297497" y="7233676"/>
          <a:ext cx="263503" cy="152549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900"/>
        </a:p>
      </xdr:txBody>
    </xdr:sp>
    <xdr:clientData/>
  </xdr:twoCellAnchor>
  <xdr:twoCellAnchor>
    <xdr:from>
      <xdr:col>21</xdr:col>
      <xdr:colOff>442467</xdr:colOff>
      <xdr:row>38</xdr:row>
      <xdr:rowOff>18952</xdr:rowOff>
    </xdr:from>
    <xdr:to>
      <xdr:col>22</xdr:col>
      <xdr:colOff>191810</xdr:colOff>
      <xdr:row>38</xdr:row>
      <xdr:rowOff>177958</xdr:rowOff>
    </xdr:to>
    <xdr:sp macro="" textlink="">
      <xdr:nvSpPr>
        <xdr:cNvPr id="197" name="TextBox 196"/>
        <xdr:cNvSpPr txBox="1"/>
      </xdr:nvSpPr>
      <xdr:spPr>
        <a:xfrm>
          <a:off x="13256569" y="7229675"/>
          <a:ext cx="359538" cy="1590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700"/>
            <a:t>Р</a:t>
          </a:r>
          <a:r>
            <a:rPr lang="ru-RU" sz="700" baseline="0"/>
            <a:t> 1</a:t>
          </a:r>
          <a:endParaRPr lang="ru-RU" sz="800"/>
        </a:p>
      </xdr:txBody>
    </xdr:sp>
    <xdr:clientData/>
  </xdr:twoCellAnchor>
  <xdr:twoCellAnchor>
    <xdr:from>
      <xdr:col>22</xdr:col>
      <xdr:colOff>162352</xdr:colOff>
      <xdr:row>41</xdr:row>
      <xdr:rowOff>159808</xdr:rowOff>
    </xdr:from>
    <xdr:to>
      <xdr:col>22</xdr:col>
      <xdr:colOff>425855</xdr:colOff>
      <xdr:row>42</xdr:row>
      <xdr:rowOff>122601</xdr:rowOff>
    </xdr:to>
    <xdr:sp macro="" textlink="">
      <xdr:nvSpPr>
        <xdr:cNvPr id="199" name="Овал 198"/>
        <xdr:cNvSpPr/>
      </xdr:nvSpPr>
      <xdr:spPr>
        <a:xfrm>
          <a:off x="13586649" y="7939798"/>
          <a:ext cx="263503" cy="152549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900"/>
        </a:p>
      </xdr:txBody>
    </xdr:sp>
    <xdr:clientData/>
  </xdr:twoCellAnchor>
  <xdr:twoCellAnchor>
    <xdr:from>
      <xdr:col>22</xdr:col>
      <xdr:colOff>117703</xdr:colOff>
      <xdr:row>41</xdr:row>
      <xdr:rowOff>159528</xdr:rowOff>
    </xdr:from>
    <xdr:to>
      <xdr:col>22</xdr:col>
      <xdr:colOff>477241</xdr:colOff>
      <xdr:row>42</xdr:row>
      <xdr:rowOff>128778</xdr:rowOff>
    </xdr:to>
    <xdr:sp macro="" textlink="">
      <xdr:nvSpPr>
        <xdr:cNvPr id="200" name="TextBox 199"/>
        <xdr:cNvSpPr txBox="1"/>
      </xdr:nvSpPr>
      <xdr:spPr>
        <a:xfrm>
          <a:off x="13542000" y="7939518"/>
          <a:ext cx="359538" cy="1590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700"/>
            <a:t>УТ 1</a:t>
          </a:r>
          <a:endParaRPr lang="ru-RU" sz="800"/>
        </a:p>
      </xdr:txBody>
    </xdr:sp>
    <xdr:clientData/>
  </xdr:twoCellAnchor>
  <xdr:twoCellAnchor>
    <xdr:from>
      <xdr:col>14</xdr:col>
      <xdr:colOff>7709</xdr:colOff>
      <xdr:row>57</xdr:row>
      <xdr:rowOff>55143</xdr:rowOff>
    </xdr:from>
    <xdr:to>
      <xdr:col>14</xdr:col>
      <xdr:colOff>409399</xdr:colOff>
      <xdr:row>58</xdr:row>
      <xdr:rowOff>109429</xdr:rowOff>
    </xdr:to>
    <xdr:sp macro="" textlink="">
      <xdr:nvSpPr>
        <xdr:cNvPr id="202" name="TextBox 201"/>
        <xdr:cNvSpPr txBox="1"/>
      </xdr:nvSpPr>
      <xdr:spPr>
        <a:xfrm>
          <a:off x="8550443" y="10871227"/>
          <a:ext cx="401690" cy="2440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 baseline="0"/>
            <a:t>1</a:t>
          </a:r>
          <a:r>
            <a:rPr lang="ru-RU" sz="900"/>
            <a:t>м</a:t>
          </a:r>
        </a:p>
      </xdr:txBody>
    </xdr:sp>
    <xdr:clientData/>
  </xdr:twoCellAnchor>
  <xdr:twoCellAnchor>
    <xdr:from>
      <xdr:col>14</xdr:col>
      <xdr:colOff>35609</xdr:colOff>
      <xdr:row>57</xdr:row>
      <xdr:rowOff>59532</xdr:rowOff>
    </xdr:from>
    <xdr:to>
      <xdr:col>14</xdr:col>
      <xdr:colOff>37208</xdr:colOff>
      <xdr:row>59</xdr:row>
      <xdr:rowOff>15606</xdr:rowOff>
    </xdr:to>
    <xdr:cxnSp macro="">
      <xdr:nvCxnSpPr>
        <xdr:cNvPr id="203" name="Прямая со стрелкой 202"/>
        <xdr:cNvCxnSpPr/>
      </xdr:nvCxnSpPr>
      <xdr:spPr>
        <a:xfrm flipV="1">
          <a:off x="8578343" y="10875616"/>
          <a:ext cx="1599" cy="3355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593124</xdr:colOff>
      <xdr:row>58</xdr:row>
      <xdr:rowOff>185156</xdr:rowOff>
    </xdr:from>
    <xdr:to>
      <xdr:col>14</xdr:col>
      <xdr:colOff>84030</xdr:colOff>
      <xdr:row>59</xdr:row>
      <xdr:rowOff>101891</xdr:rowOff>
    </xdr:to>
    <xdr:sp macro="" textlink="">
      <xdr:nvSpPr>
        <xdr:cNvPr id="205" name="Блок-схема: узел 204"/>
        <xdr:cNvSpPr/>
      </xdr:nvSpPr>
      <xdr:spPr>
        <a:xfrm>
          <a:off x="8525663" y="11190996"/>
          <a:ext cx="101101" cy="106491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15</xdr:col>
      <xdr:colOff>214798</xdr:colOff>
      <xdr:row>54</xdr:row>
      <xdr:rowOff>113838</xdr:rowOff>
    </xdr:from>
    <xdr:to>
      <xdr:col>16</xdr:col>
      <xdr:colOff>6293</xdr:colOff>
      <xdr:row>55</xdr:row>
      <xdr:rowOff>168124</xdr:rowOff>
    </xdr:to>
    <xdr:sp macro="" textlink="">
      <xdr:nvSpPr>
        <xdr:cNvPr id="207" name="TextBox 206"/>
        <xdr:cNvSpPr txBox="1"/>
      </xdr:nvSpPr>
      <xdr:spPr>
        <a:xfrm>
          <a:off x="9367728" y="10360654"/>
          <a:ext cx="401690" cy="2440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 baseline="0"/>
            <a:t>5</a:t>
          </a:r>
          <a:r>
            <a:rPr lang="ru-RU" sz="900"/>
            <a:t>м</a:t>
          </a:r>
        </a:p>
      </xdr:txBody>
    </xdr:sp>
    <xdr:clientData/>
  </xdr:twoCellAnchor>
  <xdr:twoCellAnchor>
    <xdr:from>
      <xdr:col>15</xdr:col>
      <xdr:colOff>495706</xdr:colOff>
      <xdr:row>54</xdr:row>
      <xdr:rowOff>121948</xdr:rowOff>
    </xdr:from>
    <xdr:to>
      <xdr:col>15</xdr:col>
      <xdr:colOff>497305</xdr:colOff>
      <xdr:row>56</xdr:row>
      <xdr:rowOff>78022</xdr:rowOff>
    </xdr:to>
    <xdr:cxnSp macro="">
      <xdr:nvCxnSpPr>
        <xdr:cNvPr id="208" name="Прямая со стрелкой 207"/>
        <xdr:cNvCxnSpPr/>
      </xdr:nvCxnSpPr>
      <xdr:spPr>
        <a:xfrm flipV="1">
          <a:off x="9648636" y="10368764"/>
          <a:ext cx="1599" cy="3355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443026</xdr:colOff>
      <xdr:row>56</xdr:row>
      <xdr:rowOff>57816</xdr:rowOff>
    </xdr:from>
    <xdr:to>
      <xdr:col>15</xdr:col>
      <xdr:colOff>544127</xdr:colOff>
      <xdr:row>56</xdr:row>
      <xdr:rowOff>164307</xdr:rowOff>
    </xdr:to>
    <xdr:sp macro="" textlink="">
      <xdr:nvSpPr>
        <xdr:cNvPr id="209" name="Блок-схема: узел 208"/>
        <xdr:cNvSpPr/>
      </xdr:nvSpPr>
      <xdr:spPr>
        <a:xfrm>
          <a:off x="9595956" y="10684144"/>
          <a:ext cx="101101" cy="106491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16</xdr:col>
      <xdr:colOff>256141</xdr:colOff>
      <xdr:row>55</xdr:row>
      <xdr:rowOff>170264</xdr:rowOff>
    </xdr:from>
    <xdr:to>
      <xdr:col>17</xdr:col>
      <xdr:colOff>47636</xdr:colOff>
      <xdr:row>57</xdr:row>
      <xdr:rowOff>34794</xdr:rowOff>
    </xdr:to>
    <xdr:sp macro="" textlink="">
      <xdr:nvSpPr>
        <xdr:cNvPr id="210" name="TextBox 209"/>
        <xdr:cNvSpPr txBox="1"/>
      </xdr:nvSpPr>
      <xdr:spPr>
        <a:xfrm>
          <a:off x="10019266" y="10606836"/>
          <a:ext cx="401690" cy="2440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 baseline="0"/>
            <a:t>5</a:t>
          </a:r>
          <a:r>
            <a:rPr lang="ru-RU" sz="900"/>
            <a:t>м</a:t>
          </a:r>
        </a:p>
      </xdr:txBody>
    </xdr:sp>
    <xdr:clientData/>
  </xdr:twoCellAnchor>
  <xdr:twoCellAnchor>
    <xdr:from>
      <xdr:col>16</xdr:col>
      <xdr:colOff>267891</xdr:colOff>
      <xdr:row>54</xdr:row>
      <xdr:rowOff>167934</xdr:rowOff>
    </xdr:from>
    <xdr:to>
      <xdr:col>16</xdr:col>
      <xdr:colOff>272879</xdr:colOff>
      <xdr:row>57</xdr:row>
      <xdr:rowOff>130225</xdr:rowOff>
    </xdr:to>
    <xdr:cxnSp macro="">
      <xdr:nvCxnSpPr>
        <xdr:cNvPr id="211" name="Прямая со стрелкой 210"/>
        <xdr:cNvCxnSpPr/>
      </xdr:nvCxnSpPr>
      <xdr:spPr>
        <a:xfrm flipH="1">
          <a:off x="10031016" y="10414750"/>
          <a:ext cx="4988" cy="53155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220199</xdr:colOff>
      <xdr:row>54</xdr:row>
      <xdr:rowOff>147728</xdr:rowOff>
    </xdr:from>
    <xdr:to>
      <xdr:col>16</xdr:col>
      <xdr:colOff>321300</xdr:colOff>
      <xdr:row>55</xdr:row>
      <xdr:rowOff>64463</xdr:rowOff>
    </xdr:to>
    <xdr:sp macro="" textlink="">
      <xdr:nvSpPr>
        <xdr:cNvPr id="212" name="Блок-схема: узел 211"/>
        <xdr:cNvSpPr/>
      </xdr:nvSpPr>
      <xdr:spPr>
        <a:xfrm>
          <a:off x="9983324" y="10394544"/>
          <a:ext cx="101101" cy="106491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15</xdr:col>
      <xdr:colOff>584057</xdr:colOff>
      <xdr:row>47</xdr:row>
      <xdr:rowOff>33149</xdr:rowOff>
    </xdr:from>
    <xdr:to>
      <xdr:col>16</xdr:col>
      <xdr:colOff>375552</xdr:colOff>
      <xdr:row>48</xdr:row>
      <xdr:rowOff>87435</xdr:rowOff>
    </xdr:to>
    <xdr:sp macro="" textlink="">
      <xdr:nvSpPr>
        <xdr:cNvPr id="214" name="TextBox 213"/>
        <xdr:cNvSpPr txBox="1"/>
      </xdr:nvSpPr>
      <xdr:spPr>
        <a:xfrm>
          <a:off x="9736987" y="8951674"/>
          <a:ext cx="401690" cy="2440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 baseline="0"/>
            <a:t>5</a:t>
          </a:r>
          <a:r>
            <a:rPr lang="ru-RU" sz="900"/>
            <a:t>м</a:t>
          </a:r>
        </a:p>
      </xdr:txBody>
    </xdr:sp>
    <xdr:clientData/>
  </xdr:twoCellAnchor>
  <xdr:twoCellAnchor>
    <xdr:from>
      <xdr:col>15</xdr:col>
      <xdr:colOff>591591</xdr:colOff>
      <xdr:row>46</xdr:row>
      <xdr:rowOff>131277</xdr:rowOff>
    </xdr:from>
    <xdr:to>
      <xdr:col>15</xdr:col>
      <xdr:colOff>597075</xdr:colOff>
      <xdr:row>49</xdr:row>
      <xdr:rowOff>0</xdr:rowOff>
    </xdr:to>
    <xdr:cxnSp macro="">
      <xdr:nvCxnSpPr>
        <xdr:cNvPr id="215" name="Прямая со стрелкой 214"/>
        <xdr:cNvCxnSpPr/>
      </xdr:nvCxnSpPr>
      <xdr:spPr>
        <a:xfrm flipH="1">
          <a:off x="9744521" y="8860047"/>
          <a:ext cx="5484" cy="43799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544395</xdr:colOff>
      <xdr:row>46</xdr:row>
      <xdr:rowOff>111071</xdr:rowOff>
    </xdr:from>
    <xdr:to>
      <xdr:col>16</xdr:col>
      <xdr:colOff>35301</xdr:colOff>
      <xdr:row>47</xdr:row>
      <xdr:rowOff>27807</xdr:rowOff>
    </xdr:to>
    <xdr:sp macro="" textlink="">
      <xdr:nvSpPr>
        <xdr:cNvPr id="216" name="Блок-схема: узел 215"/>
        <xdr:cNvSpPr/>
      </xdr:nvSpPr>
      <xdr:spPr>
        <a:xfrm>
          <a:off x="9697325" y="8839841"/>
          <a:ext cx="101101" cy="106491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17</xdr:col>
      <xdr:colOff>508322</xdr:colOff>
      <xdr:row>41</xdr:row>
      <xdr:rowOff>34240</xdr:rowOff>
    </xdr:from>
    <xdr:to>
      <xdr:col>18</xdr:col>
      <xdr:colOff>299816</xdr:colOff>
      <xdr:row>42</xdr:row>
      <xdr:rowOff>88526</xdr:rowOff>
    </xdr:to>
    <xdr:sp macro="" textlink="">
      <xdr:nvSpPr>
        <xdr:cNvPr id="218" name="TextBox 217"/>
        <xdr:cNvSpPr txBox="1"/>
      </xdr:nvSpPr>
      <xdr:spPr>
        <a:xfrm>
          <a:off x="10881642" y="7814230"/>
          <a:ext cx="401690" cy="2440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 baseline="0"/>
            <a:t>6</a:t>
          </a:r>
          <a:r>
            <a:rPr lang="ru-RU" sz="900"/>
            <a:t>м</a:t>
          </a:r>
        </a:p>
      </xdr:txBody>
    </xdr:sp>
    <xdr:clientData/>
  </xdr:twoCellAnchor>
  <xdr:twoCellAnchor>
    <xdr:from>
      <xdr:col>17</xdr:col>
      <xdr:colOff>536222</xdr:colOff>
      <xdr:row>41</xdr:row>
      <xdr:rowOff>38629</xdr:rowOff>
    </xdr:from>
    <xdr:to>
      <xdr:col>17</xdr:col>
      <xdr:colOff>537821</xdr:colOff>
      <xdr:row>42</xdr:row>
      <xdr:rowOff>184459</xdr:rowOff>
    </xdr:to>
    <xdr:cxnSp macro="">
      <xdr:nvCxnSpPr>
        <xdr:cNvPr id="219" name="Прямая со стрелкой 218"/>
        <xdr:cNvCxnSpPr/>
      </xdr:nvCxnSpPr>
      <xdr:spPr>
        <a:xfrm flipV="1">
          <a:off x="10909542" y="7818619"/>
          <a:ext cx="1599" cy="3355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483542</xdr:colOff>
      <xdr:row>42</xdr:row>
      <xdr:rowOff>164253</xdr:rowOff>
    </xdr:from>
    <xdr:to>
      <xdr:col>17</xdr:col>
      <xdr:colOff>584643</xdr:colOff>
      <xdr:row>43</xdr:row>
      <xdr:rowOff>80988</xdr:rowOff>
    </xdr:to>
    <xdr:sp macro="" textlink="">
      <xdr:nvSpPr>
        <xdr:cNvPr id="220" name="Блок-схема: узел 219"/>
        <xdr:cNvSpPr/>
      </xdr:nvSpPr>
      <xdr:spPr>
        <a:xfrm>
          <a:off x="10856862" y="8133999"/>
          <a:ext cx="101101" cy="106491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20</xdr:col>
      <xdr:colOff>253247</xdr:colOff>
      <xdr:row>43</xdr:row>
      <xdr:rowOff>4050</xdr:rowOff>
    </xdr:from>
    <xdr:to>
      <xdr:col>21</xdr:col>
      <xdr:colOff>44741</xdr:colOff>
      <xdr:row>44</xdr:row>
      <xdr:rowOff>58336</xdr:rowOff>
    </xdr:to>
    <xdr:sp macro="" textlink="">
      <xdr:nvSpPr>
        <xdr:cNvPr id="221" name="TextBox 220"/>
        <xdr:cNvSpPr txBox="1"/>
      </xdr:nvSpPr>
      <xdr:spPr>
        <a:xfrm>
          <a:off x="12457153" y="8163552"/>
          <a:ext cx="401690" cy="2440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 baseline="0"/>
            <a:t>1</a:t>
          </a:r>
          <a:r>
            <a:rPr lang="ru-RU" sz="900"/>
            <a:t>м</a:t>
          </a:r>
        </a:p>
      </xdr:txBody>
    </xdr:sp>
    <xdr:clientData/>
  </xdr:twoCellAnchor>
  <xdr:twoCellAnchor>
    <xdr:from>
      <xdr:col>20</xdr:col>
      <xdr:colOff>524619</xdr:colOff>
      <xdr:row>42</xdr:row>
      <xdr:rowOff>117062</xdr:rowOff>
    </xdr:from>
    <xdr:to>
      <xdr:col>20</xdr:col>
      <xdr:colOff>534154</xdr:colOff>
      <xdr:row>44</xdr:row>
      <xdr:rowOff>111621</xdr:rowOff>
    </xdr:to>
    <xdr:cxnSp macro="">
      <xdr:nvCxnSpPr>
        <xdr:cNvPr id="222" name="Прямая со стрелкой 221"/>
        <xdr:cNvCxnSpPr/>
      </xdr:nvCxnSpPr>
      <xdr:spPr>
        <a:xfrm flipH="1">
          <a:off x="12728525" y="8086808"/>
          <a:ext cx="9535" cy="37407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481474</xdr:colOff>
      <xdr:row>42</xdr:row>
      <xdr:rowOff>96856</xdr:rowOff>
    </xdr:from>
    <xdr:to>
      <xdr:col>20</xdr:col>
      <xdr:colOff>582575</xdr:colOff>
      <xdr:row>43</xdr:row>
      <xdr:rowOff>13591</xdr:rowOff>
    </xdr:to>
    <xdr:sp macro="" textlink="">
      <xdr:nvSpPr>
        <xdr:cNvPr id="223" name="Блок-схема: узел 222"/>
        <xdr:cNvSpPr/>
      </xdr:nvSpPr>
      <xdr:spPr>
        <a:xfrm>
          <a:off x="12685380" y="8066602"/>
          <a:ext cx="101101" cy="106491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21</xdr:col>
      <xdr:colOff>123022</xdr:colOff>
      <xdr:row>42</xdr:row>
      <xdr:rowOff>171481</xdr:rowOff>
    </xdr:from>
    <xdr:to>
      <xdr:col>21</xdr:col>
      <xdr:colOff>524712</xdr:colOff>
      <xdr:row>44</xdr:row>
      <xdr:rowOff>36011</xdr:rowOff>
    </xdr:to>
    <xdr:sp macro="" textlink="">
      <xdr:nvSpPr>
        <xdr:cNvPr id="225" name="TextBox 224"/>
        <xdr:cNvSpPr txBox="1"/>
      </xdr:nvSpPr>
      <xdr:spPr>
        <a:xfrm>
          <a:off x="12937124" y="8141227"/>
          <a:ext cx="401690" cy="2440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 baseline="0"/>
            <a:t>5</a:t>
          </a:r>
          <a:r>
            <a:rPr lang="ru-RU" sz="900"/>
            <a:t>м</a:t>
          </a:r>
        </a:p>
      </xdr:txBody>
    </xdr:sp>
    <xdr:clientData/>
  </xdr:twoCellAnchor>
  <xdr:twoCellAnchor>
    <xdr:from>
      <xdr:col>21</xdr:col>
      <xdr:colOff>398115</xdr:colOff>
      <xdr:row>42</xdr:row>
      <xdr:rowOff>102179</xdr:rowOff>
    </xdr:from>
    <xdr:to>
      <xdr:col>21</xdr:col>
      <xdr:colOff>400209</xdr:colOff>
      <xdr:row>44</xdr:row>
      <xdr:rowOff>89297</xdr:rowOff>
    </xdr:to>
    <xdr:cxnSp macro="">
      <xdr:nvCxnSpPr>
        <xdr:cNvPr id="226" name="Прямая со стрелкой 225"/>
        <xdr:cNvCxnSpPr/>
      </xdr:nvCxnSpPr>
      <xdr:spPr>
        <a:xfrm flipH="1">
          <a:off x="13212217" y="8071925"/>
          <a:ext cx="2094" cy="3666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347529</xdr:colOff>
      <xdr:row>42</xdr:row>
      <xdr:rowOff>81973</xdr:rowOff>
    </xdr:from>
    <xdr:to>
      <xdr:col>21</xdr:col>
      <xdr:colOff>448630</xdr:colOff>
      <xdr:row>42</xdr:row>
      <xdr:rowOff>188464</xdr:rowOff>
    </xdr:to>
    <xdr:sp macro="" textlink="">
      <xdr:nvSpPr>
        <xdr:cNvPr id="227" name="Блок-схема: узел 226"/>
        <xdr:cNvSpPr/>
      </xdr:nvSpPr>
      <xdr:spPr>
        <a:xfrm>
          <a:off x="13161631" y="8051719"/>
          <a:ext cx="101101" cy="106491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22</xdr:col>
      <xdr:colOff>15894</xdr:colOff>
      <xdr:row>39</xdr:row>
      <xdr:rowOff>39667</xdr:rowOff>
    </xdr:from>
    <xdr:to>
      <xdr:col>22</xdr:col>
      <xdr:colOff>417584</xdr:colOff>
      <xdr:row>40</xdr:row>
      <xdr:rowOff>93954</xdr:rowOff>
    </xdr:to>
    <xdr:sp macro="" textlink="">
      <xdr:nvSpPr>
        <xdr:cNvPr id="232" name="TextBox 231"/>
        <xdr:cNvSpPr txBox="1"/>
      </xdr:nvSpPr>
      <xdr:spPr>
        <a:xfrm>
          <a:off x="13440191" y="7440146"/>
          <a:ext cx="401690" cy="2440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 baseline="0"/>
            <a:t>1</a:t>
          </a:r>
          <a:r>
            <a:rPr lang="ru-RU" sz="900"/>
            <a:t>м</a:t>
          </a:r>
        </a:p>
      </xdr:txBody>
    </xdr:sp>
    <xdr:clientData/>
  </xdr:twoCellAnchor>
  <xdr:twoCellAnchor>
    <xdr:from>
      <xdr:col>22</xdr:col>
      <xdr:colOff>44649</xdr:colOff>
      <xdr:row>39</xdr:row>
      <xdr:rowOff>22454</xdr:rowOff>
    </xdr:from>
    <xdr:to>
      <xdr:col>22</xdr:col>
      <xdr:colOff>51236</xdr:colOff>
      <xdr:row>40</xdr:row>
      <xdr:rowOff>74414</xdr:rowOff>
    </xdr:to>
    <xdr:cxnSp macro="">
      <xdr:nvCxnSpPr>
        <xdr:cNvPr id="233" name="Прямая со стрелкой 232"/>
        <xdr:cNvCxnSpPr/>
      </xdr:nvCxnSpPr>
      <xdr:spPr>
        <a:xfrm flipH="1">
          <a:off x="13468946" y="7422933"/>
          <a:ext cx="6587" cy="24171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515733</xdr:colOff>
      <xdr:row>40</xdr:row>
      <xdr:rowOff>84105</xdr:rowOff>
    </xdr:from>
    <xdr:to>
      <xdr:col>22</xdr:col>
      <xdr:colOff>6639</xdr:colOff>
      <xdr:row>41</xdr:row>
      <xdr:rowOff>840</xdr:rowOff>
    </xdr:to>
    <xdr:sp macro="" textlink="">
      <xdr:nvSpPr>
        <xdr:cNvPr id="234" name="Блок-схема: узел 233"/>
        <xdr:cNvSpPr/>
      </xdr:nvSpPr>
      <xdr:spPr>
        <a:xfrm>
          <a:off x="13329835" y="7674339"/>
          <a:ext cx="101101" cy="106491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20</xdr:col>
      <xdr:colOff>282212</xdr:colOff>
      <xdr:row>36</xdr:row>
      <xdr:rowOff>81659</xdr:rowOff>
    </xdr:from>
    <xdr:to>
      <xdr:col>21</xdr:col>
      <xdr:colOff>73706</xdr:colOff>
      <xdr:row>37</xdr:row>
      <xdr:rowOff>135945</xdr:rowOff>
    </xdr:to>
    <xdr:sp macro="" textlink="">
      <xdr:nvSpPr>
        <xdr:cNvPr id="240" name="TextBox 239"/>
        <xdr:cNvSpPr txBox="1"/>
      </xdr:nvSpPr>
      <xdr:spPr>
        <a:xfrm>
          <a:off x="12486118" y="6912870"/>
          <a:ext cx="401690" cy="2440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 baseline="0"/>
            <a:t>2</a:t>
          </a:r>
          <a:r>
            <a:rPr lang="ru-RU" sz="900"/>
            <a:t>м</a:t>
          </a:r>
        </a:p>
      </xdr:txBody>
    </xdr:sp>
    <xdr:clientData/>
  </xdr:twoCellAnchor>
  <xdr:twoCellAnchor>
    <xdr:from>
      <xdr:col>20</xdr:col>
      <xdr:colOff>569267</xdr:colOff>
      <xdr:row>36</xdr:row>
      <xdr:rowOff>49563</xdr:rowOff>
    </xdr:from>
    <xdr:to>
      <xdr:col>20</xdr:col>
      <xdr:colOff>574281</xdr:colOff>
      <xdr:row>38</xdr:row>
      <xdr:rowOff>18603</xdr:rowOff>
    </xdr:to>
    <xdr:cxnSp macro="">
      <xdr:nvCxnSpPr>
        <xdr:cNvPr id="241" name="Прямая со стрелкой 240"/>
        <xdr:cNvCxnSpPr/>
      </xdr:nvCxnSpPr>
      <xdr:spPr>
        <a:xfrm flipH="1">
          <a:off x="12773173" y="6880774"/>
          <a:ext cx="5014" cy="34855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27343</xdr:colOff>
      <xdr:row>35</xdr:row>
      <xdr:rowOff>146486</xdr:rowOff>
    </xdr:from>
    <xdr:to>
      <xdr:col>21</xdr:col>
      <xdr:colOff>128444</xdr:colOff>
      <xdr:row>36</xdr:row>
      <xdr:rowOff>63221</xdr:rowOff>
    </xdr:to>
    <xdr:sp macro="" textlink="">
      <xdr:nvSpPr>
        <xdr:cNvPr id="242" name="Блок-схема: узел 241"/>
        <xdr:cNvSpPr/>
      </xdr:nvSpPr>
      <xdr:spPr>
        <a:xfrm>
          <a:off x="12828943" y="6813986"/>
          <a:ext cx="101101" cy="107235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6</xdr:col>
      <xdr:colOff>179901</xdr:colOff>
      <xdr:row>59</xdr:row>
      <xdr:rowOff>184784</xdr:rowOff>
    </xdr:from>
    <xdr:to>
      <xdr:col>6</xdr:col>
      <xdr:colOff>515844</xdr:colOff>
      <xdr:row>61</xdr:row>
      <xdr:rowOff>48001</xdr:rowOff>
    </xdr:to>
    <xdr:sp macro="" textlink="">
      <xdr:nvSpPr>
        <xdr:cNvPr id="245" name="TextBox 244"/>
        <xdr:cNvSpPr txBox="1"/>
      </xdr:nvSpPr>
      <xdr:spPr>
        <a:xfrm>
          <a:off x="3849533" y="11424284"/>
          <a:ext cx="335943" cy="244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 baseline="0"/>
            <a:t>2</a:t>
          </a:r>
          <a:r>
            <a:rPr lang="ru-RU" sz="900"/>
            <a:t>м</a:t>
          </a:r>
        </a:p>
      </xdr:txBody>
    </xdr:sp>
    <xdr:clientData/>
  </xdr:twoCellAnchor>
  <xdr:twoCellAnchor>
    <xdr:from>
      <xdr:col>6</xdr:col>
      <xdr:colOff>430421</xdr:colOff>
      <xdr:row>59</xdr:row>
      <xdr:rowOff>183440</xdr:rowOff>
    </xdr:from>
    <xdr:to>
      <xdr:col>6</xdr:col>
      <xdr:colOff>433009</xdr:colOff>
      <xdr:row>62</xdr:row>
      <xdr:rowOff>28954</xdr:rowOff>
    </xdr:to>
    <xdr:cxnSp macro="">
      <xdr:nvCxnSpPr>
        <xdr:cNvPr id="246" name="Прямая со стрелкой 245"/>
        <xdr:cNvCxnSpPr/>
      </xdr:nvCxnSpPr>
      <xdr:spPr>
        <a:xfrm>
          <a:off x="4100053" y="11422940"/>
          <a:ext cx="2588" cy="4170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320581</xdr:colOff>
      <xdr:row>61</xdr:row>
      <xdr:rowOff>180311</xdr:rowOff>
    </xdr:from>
    <xdr:to>
      <xdr:col>6</xdr:col>
      <xdr:colOff>432209</xdr:colOff>
      <xdr:row>62</xdr:row>
      <xdr:rowOff>99198</xdr:rowOff>
    </xdr:to>
    <xdr:sp macro="" textlink="">
      <xdr:nvSpPr>
        <xdr:cNvPr id="247" name="Блок-схема: узел 246"/>
        <xdr:cNvSpPr/>
      </xdr:nvSpPr>
      <xdr:spPr>
        <a:xfrm>
          <a:off x="3985161" y="11712105"/>
          <a:ext cx="111628" cy="107933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7</xdr:col>
      <xdr:colOff>55589</xdr:colOff>
      <xdr:row>58</xdr:row>
      <xdr:rowOff>43532</xdr:rowOff>
    </xdr:from>
    <xdr:to>
      <xdr:col>7</xdr:col>
      <xdr:colOff>391532</xdr:colOff>
      <xdr:row>59</xdr:row>
      <xdr:rowOff>97249</xdr:rowOff>
    </xdr:to>
    <xdr:sp macro="" textlink="">
      <xdr:nvSpPr>
        <xdr:cNvPr id="254" name="TextBox 253"/>
        <xdr:cNvSpPr txBox="1"/>
      </xdr:nvSpPr>
      <xdr:spPr>
        <a:xfrm>
          <a:off x="4322789" y="11092532"/>
          <a:ext cx="335943" cy="244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 baseline="0"/>
            <a:t>2</a:t>
          </a:r>
          <a:r>
            <a:rPr lang="ru-RU" sz="900"/>
            <a:t>м</a:t>
          </a:r>
        </a:p>
      </xdr:txBody>
    </xdr:sp>
    <xdr:clientData/>
  </xdr:twoCellAnchor>
  <xdr:twoCellAnchor>
    <xdr:from>
      <xdr:col>7</xdr:col>
      <xdr:colOff>342900</xdr:colOff>
      <xdr:row>57</xdr:row>
      <xdr:rowOff>176213</xdr:rowOff>
    </xdr:from>
    <xdr:to>
      <xdr:col>7</xdr:col>
      <xdr:colOff>344209</xdr:colOff>
      <xdr:row>59</xdr:row>
      <xdr:rowOff>137438</xdr:rowOff>
    </xdr:to>
    <xdr:cxnSp macro="">
      <xdr:nvCxnSpPr>
        <xdr:cNvPr id="255" name="Прямая со стрелкой 254"/>
        <xdr:cNvCxnSpPr/>
      </xdr:nvCxnSpPr>
      <xdr:spPr>
        <a:xfrm flipH="1" flipV="1">
          <a:off x="4610100" y="11034713"/>
          <a:ext cx="1309" cy="3422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285266</xdr:colOff>
      <xdr:row>59</xdr:row>
      <xdr:rowOff>100680</xdr:rowOff>
    </xdr:from>
    <xdr:to>
      <xdr:col>7</xdr:col>
      <xdr:colOff>396894</xdr:colOff>
      <xdr:row>60</xdr:row>
      <xdr:rowOff>18113</xdr:rowOff>
    </xdr:to>
    <xdr:sp macro="" textlink="">
      <xdr:nvSpPr>
        <xdr:cNvPr id="256" name="Блок-схема: узел 255"/>
        <xdr:cNvSpPr/>
      </xdr:nvSpPr>
      <xdr:spPr>
        <a:xfrm>
          <a:off x="4552466" y="11340180"/>
          <a:ext cx="111628" cy="107933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8</xdr:col>
      <xdr:colOff>7058</xdr:colOff>
      <xdr:row>59</xdr:row>
      <xdr:rowOff>74439</xdr:rowOff>
    </xdr:from>
    <xdr:to>
      <xdr:col>8</xdr:col>
      <xdr:colOff>442913</xdr:colOff>
      <xdr:row>60</xdr:row>
      <xdr:rowOff>128156</xdr:rowOff>
    </xdr:to>
    <xdr:sp macro="" textlink="">
      <xdr:nvSpPr>
        <xdr:cNvPr id="258" name="TextBox 257"/>
        <xdr:cNvSpPr txBox="1"/>
      </xdr:nvSpPr>
      <xdr:spPr>
        <a:xfrm>
          <a:off x="4883858" y="11313939"/>
          <a:ext cx="435855" cy="244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 baseline="0"/>
            <a:t>1,5</a:t>
          </a:r>
          <a:r>
            <a:rPr lang="ru-RU" sz="900"/>
            <a:t>м</a:t>
          </a:r>
        </a:p>
      </xdr:txBody>
    </xdr:sp>
    <xdr:clientData/>
  </xdr:twoCellAnchor>
  <xdr:twoCellAnchor>
    <xdr:from>
      <xdr:col>8</xdr:col>
      <xdr:colOff>57552</xdr:colOff>
      <xdr:row>58</xdr:row>
      <xdr:rowOff>163582</xdr:rowOff>
    </xdr:from>
    <xdr:to>
      <xdr:col>8</xdr:col>
      <xdr:colOff>60140</xdr:colOff>
      <xdr:row>61</xdr:row>
      <xdr:rowOff>9096</xdr:rowOff>
    </xdr:to>
    <xdr:cxnSp macro="">
      <xdr:nvCxnSpPr>
        <xdr:cNvPr id="259" name="Прямая со стрелкой 258"/>
        <xdr:cNvCxnSpPr/>
      </xdr:nvCxnSpPr>
      <xdr:spPr>
        <a:xfrm>
          <a:off x="4934352" y="11212582"/>
          <a:ext cx="2588" cy="4170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608209</xdr:colOff>
      <xdr:row>58</xdr:row>
      <xdr:rowOff>117299</xdr:rowOff>
    </xdr:from>
    <xdr:to>
      <xdr:col>8</xdr:col>
      <xdr:colOff>110237</xdr:colOff>
      <xdr:row>59</xdr:row>
      <xdr:rowOff>34732</xdr:rowOff>
    </xdr:to>
    <xdr:sp macro="" textlink="">
      <xdr:nvSpPr>
        <xdr:cNvPr id="260" name="Блок-схема: узел 259"/>
        <xdr:cNvSpPr/>
      </xdr:nvSpPr>
      <xdr:spPr>
        <a:xfrm>
          <a:off x="4875409" y="11166299"/>
          <a:ext cx="111628" cy="107933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6</xdr:col>
      <xdr:colOff>599516</xdr:colOff>
      <xdr:row>50</xdr:row>
      <xdr:rowOff>126653</xdr:rowOff>
    </xdr:from>
    <xdr:to>
      <xdr:col>7</xdr:col>
      <xdr:colOff>325859</xdr:colOff>
      <xdr:row>51</xdr:row>
      <xdr:rowOff>180370</xdr:rowOff>
    </xdr:to>
    <xdr:sp macro="" textlink="">
      <xdr:nvSpPr>
        <xdr:cNvPr id="261" name="TextBox 260"/>
        <xdr:cNvSpPr txBox="1"/>
      </xdr:nvSpPr>
      <xdr:spPr>
        <a:xfrm>
          <a:off x="4257116" y="9651653"/>
          <a:ext cx="335943" cy="244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 baseline="0"/>
            <a:t>1</a:t>
          </a:r>
          <a:r>
            <a:rPr lang="ru-RU" sz="900"/>
            <a:t>м</a:t>
          </a:r>
        </a:p>
      </xdr:txBody>
    </xdr:sp>
    <xdr:clientData/>
  </xdr:twoCellAnchor>
  <xdr:twoCellAnchor>
    <xdr:from>
      <xdr:col>7</xdr:col>
      <xdr:colOff>302349</xdr:colOff>
      <xdr:row>49</xdr:row>
      <xdr:rowOff>139597</xdr:rowOff>
    </xdr:from>
    <xdr:to>
      <xdr:col>7</xdr:col>
      <xdr:colOff>304937</xdr:colOff>
      <xdr:row>51</xdr:row>
      <xdr:rowOff>175611</xdr:rowOff>
    </xdr:to>
    <xdr:cxnSp macro="">
      <xdr:nvCxnSpPr>
        <xdr:cNvPr id="262" name="Прямая со стрелкой 261"/>
        <xdr:cNvCxnSpPr/>
      </xdr:nvCxnSpPr>
      <xdr:spPr>
        <a:xfrm>
          <a:off x="4569549" y="9474097"/>
          <a:ext cx="2588" cy="4170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233881</xdr:colOff>
      <xdr:row>49</xdr:row>
      <xdr:rowOff>64739</xdr:rowOff>
    </xdr:from>
    <xdr:to>
      <xdr:col>7</xdr:col>
      <xdr:colOff>345509</xdr:colOff>
      <xdr:row>49</xdr:row>
      <xdr:rowOff>172672</xdr:rowOff>
    </xdr:to>
    <xdr:sp macro="" textlink="">
      <xdr:nvSpPr>
        <xdr:cNvPr id="263" name="Блок-схема: узел 262"/>
        <xdr:cNvSpPr/>
      </xdr:nvSpPr>
      <xdr:spPr>
        <a:xfrm>
          <a:off x="4501081" y="9399239"/>
          <a:ext cx="111628" cy="107933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7</xdr:col>
      <xdr:colOff>586416</xdr:colOff>
      <xdr:row>49</xdr:row>
      <xdr:rowOff>153013</xdr:rowOff>
    </xdr:from>
    <xdr:to>
      <xdr:col>8</xdr:col>
      <xdr:colOff>312759</xdr:colOff>
      <xdr:row>51</xdr:row>
      <xdr:rowOff>16230</xdr:rowOff>
    </xdr:to>
    <xdr:sp macro="" textlink="">
      <xdr:nvSpPr>
        <xdr:cNvPr id="264" name="TextBox 263"/>
        <xdr:cNvSpPr txBox="1"/>
      </xdr:nvSpPr>
      <xdr:spPr>
        <a:xfrm>
          <a:off x="4853616" y="9487513"/>
          <a:ext cx="335943" cy="244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 baseline="0"/>
            <a:t>1</a:t>
          </a:r>
          <a:r>
            <a:rPr lang="ru-RU" sz="900"/>
            <a:t>м</a:t>
          </a:r>
        </a:p>
      </xdr:txBody>
    </xdr:sp>
    <xdr:clientData/>
  </xdr:twoCellAnchor>
  <xdr:twoCellAnchor>
    <xdr:from>
      <xdr:col>7</xdr:col>
      <xdr:colOff>608336</xdr:colOff>
      <xdr:row>49</xdr:row>
      <xdr:rowOff>56419</xdr:rowOff>
    </xdr:from>
    <xdr:to>
      <xdr:col>8</xdr:col>
      <xdr:colOff>1324</xdr:colOff>
      <xdr:row>51</xdr:row>
      <xdr:rowOff>92433</xdr:rowOff>
    </xdr:to>
    <xdr:cxnSp macro="">
      <xdr:nvCxnSpPr>
        <xdr:cNvPr id="265" name="Прямая со стрелкой 264"/>
        <xdr:cNvCxnSpPr/>
      </xdr:nvCxnSpPr>
      <xdr:spPr>
        <a:xfrm>
          <a:off x="4875536" y="9390919"/>
          <a:ext cx="2588" cy="4170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520818</xdr:colOff>
      <xdr:row>48</xdr:row>
      <xdr:rowOff>181586</xdr:rowOff>
    </xdr:from>
    <xdr:to>
      <xdr:col>8</xdr:col>
      <xdr:colOff>22846</xdr:colOff>
      <xdr:row>49</xdr:row>
      <xdr:rowOff>99019</xdr:rowOff>
    </xdr:to>
    <xdr:sp macro="" textlink="">
      <xdr:nvSpPr>
        <xdr:cNvPr id="266" name="Блок-схема: узел 265"/>
        <xdr:cNvSpPr/>
      </xdr:nvSpPr>
      <xdr:spPr>
        <a:xfrm>
          <a:off x="4788018" y="9325586"/>
          <a:ext cx="111628" cy="107933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8</xdr:col>
      <xdr:colOff>114928</xdr:colOff>
      <xdr:row>45</xdr:row>
      <xdr:rowOff>100626</xdr:rowOff>
    </xdr:from>
    <xdr:to>
      <xdr:col>8</xdr:col>
      <xdr:colOff>538163</xdr:colOff>
      <xdr:row>46</xdr:row>
      <xdr:rowOff>154343</xdr:rowOff>
    </xdr:to>
    <xdr:sp macro="" textlink="">
      <xdr:nvSpPr>
        <xdr:cNvPr id="268" name="TextBox 267"/>
        <xdr:cNvSpPr txBox="1"/>
      </xdr:nvSpPr>
      <xdr:spPr>
        <a:xfrm>
          <a:off x="4991728" y="8673126"/>
          <a:ext cx="423235" cy="244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 baseline="0"/>
            <a:t>1,5</a:t>
          </a:r>
          <a:r>
            <a:rPr lang="ru-RU" sz="900"/>
            <a:t>м</a:t>
          </a:r>
        </a:p>
      </xdr:txBody>
    </xdr:sp>
    <xdr:clientData/>
  </xdr:twoCellAnchor>
  <xdr:twoCellAnchor>
    <xdr:from>
      <xdr:col>8</xdr:col>
      <xdr:colOff>100013</xdr:colOff>
      <xdr:row>44</xdr:row>
      <xdr:rowOff>180975</xdr:rowOff>
    </xdr:from>
    <xdr:to>
      <xdr:col>8</xdr:col>
      <xdr:colOff>103511</xdr:colOff>
      <xdr:row>47</xdr:row>
      <xdr:rowOff>61182</xdr:rowOff>
    </xdr:to>
    <xdr:cxnSp macro="">
      <xdr:nvCxnSpPr>
        <xdr:cNvPr id="270" name="Прямая со стрелкой 269"/>
        <xdr:cNvCxnSpPr/>
      </xdr:nvCxnSpPr>
      <xdr:spPr>
        <a:xfrm flipH="1" flipV="1">
          <a:off x="4976813" y="8562975"/>
          <a:ext cx="3498" cy="45170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549393</xdr:colOff>
      <xdr:row>47</xdr:row>
      <xdr:rowOff>5374</xdr:rowOff>
    </xdr:from>
    <xdr:to>
      <xdr:col>8</xdr:col>
      <xdr:colOff>51421</xdr:colOff>
      <xdr:row>47</xdr:row>
      <xdr:rowOff>113307</xdr:rowOff>
    </xdr:to>
    <xdr:sp macro="" textlink="">
      <xdr:nvSpPr>
        <xdr:cNvPr id="272" name="Блок-схема: узел 271"/>
        <xdr:cNvSpPr/>
      </xdr:nvSpPr>
      <xdr:spPr>
        <a:xfrm>
          <a:off x="4816593" y="8958874"/>
          <a:ext cx="111628" cy="107933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8</xdr:col>
      <xdr:colOff>191592</xdr:colOff>
      <xdr:row>41</xdr:row>
      <xdr:rowOff>189154</xdr:rowOff>
    </xdr:from>
    <xdr:to>
      <xdr:col>8</xdr:col>
      <xdr:colOff>527535</xdr:colOff>
      <xdr:row>43</xdr:row>
      <xdr:rowOff>52371</xdr:rowOff>
    </xdr:to>
    <xdr:sp macro="" textlink="">
      <xdr:nvSpPr>
        <xdr:cNvPr id="276" name="TextBox 275"/>
        <xdr:cNvSpPr txBox="1"/>
      </xdr:nvSpPr>
      <xdr:spPr>
        <a:xfrm>
          <a:off x="5068392" y="7999654"/>
          <a:ext cx="335943" cy="244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 baseline="0"/>
            <a:t>5</a:t>
          </a:r>
          <a:r>
            <a:rPr lang="ru-RU" sz="900"/>
            <a:t>м</a:t>
          </a:r>
        </a:p>
      </xdr:txBody>
    </xdr:sp>
    <xdr:clientData/>
  </xdr:twoCellAnchor>
  <xdr:twoCellAnchor>
    <xdr:from>
      <xdr:col>8</xdr:col>
      <xdr:colOff>146837</xdr:colOff>
      <xdr:row>41</xdr:row>
      <xdr:rowOff>73510</xdr:rowOff>
    </xdr:from>
    <xdr:to>
      <xdr:col>8</xdr:col>
      <xdr:colOff>149425</xdr:colOff>
      <xdr:row>43</xdr:row>
      <xdr:rowOff>109524</xdr:rowOff>
    </xdr:to>
    <xdr:cxnSp macro="">
      <xdr:nvCxnSpPr>
        <xdr:cNvPr id="278" name="Прямая со стрелкой 277"/>
        <xdr:cNvCxnSpPr/>
      </xdr:nvCxnSpPr>
      <xdr:spPr>
        <a:xfrm>
          <a:off x="5023637" y="7884010"/>
          <a:ext cx="2588" cy="4170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592719</xdr:colOff>
      <xdr:row>41</xdr:row>
      <xdr:rowOff>17702</xdr:rowOff>
    </xdr:from>
    <xdr:to>
      <xdr:col>8</xdr:col>
      <xdr:colOff>94747</xdr:colOff>
      <xdr:row>41</xdr:row>
      <xdr:rowOff>125635</xdr:rowOff>
    </xdr:to>
    <xdr:sp macro="" textlink="">
      <xdr:nvSpPr>
        <xdr:cNvPr id="280" name="Блок-схема: узел 279"/>
        <xdr:cNvSpPr/>
      </xdr:nvSpPr>
      <xdr:spPr>
        <a:xfrm>
          <a:off x="4859919" y="7828202"/>
          <a:ext cx="111628" cy="107933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9</xdr:col>
      <xdr:colOff>197583</xdr:colOff>
      <xdr:row>32</xdr:row>
      <xdr:rowOff>77686</xdr:rowOff>
    </xdr:from>
    <xdr:to>
      <xdr:col>9</xdr:col>
      <xdr:colOff>533526</xdr:colOff>
      <xdr:row>33</xdr:row>
      <xdr:rowOff>131403</xdr:rowOff>
    </xdr:to>
    <xdr:sp macro="" textlink="">
      <xdr:nvSpPr>
        <xdr:cNvPr id="288" name="TextBox 287"/>
        <xdr:cNvSpPr txBox="1"/>
      </xdr:nvSpPr>
      <xdr:spPr>
        <a:xfrm>
          <a:off x="5683983" y="6173686"/>
          <a:ext cx="335943" cy="244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 baseline="0"/>
            <a:t>2</a:t>
          </a:r>
          <a:r>
            <a:rPr lang="ru-RU" sz="900"/>
            <a:t>м</a:t>
          </a:r>
        </a:p>
      </xdr:txBody>
    </xdr:sp>
    <xdr:clientData/>
  </xdr:twoCellAnchor>
  <xdr:twoCellAnchor>
    <xdr:from>
      <xdr:col>9</xdr:col>
      <xdr:colOff>214312</xdr:colOff>
      <xdr:row>32</xdr:row>
      <xdr:rowOff>76200</xdr:rowOff>
    </xdr:from>
    <xdr:to>
      <xdr:col>9</xdr:col>
      <xdr:colOff>214740</xdr:colOff>
      <xdr:row>34</xdr:row>
      <xdr:rowOff>71580</xdr:rowOff>
    </xdr:to>
    <xdr:cxnSp macro="">
      <xdr:nvCxnSpPr>
        <xdr:cNvPr id="290" name="Прямая со стрелкой 289"/>
        <xdr:cNvCxnSpPr/>
      </xdr:nvCxnSpPr>
      <xdr:spPr>
        <a:xfrm flipH="1" flipV="1">
          <a:off x="5700712" y="6172200"/>
          <a:ext cx="428" cy="3763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141510</xdr:colOff>
      <xdr:row>34</xdr:row>
      <xdr:rowOff>15772</xdr:rowOff>
    </xdr:from>
    <xdr:to>
      <xdr:col>9</xdr:col>
      <xdr:colOff>253138</xdr:colOff>
      <xdr:row>34</xdr:row>
      <xdr:rowOff>123705</xdr:rowOff>
    </xdr:to>
    <xdr:sp macro="" textlink="">
      <xdr:nvSpPr>
        <xdr:cNvPr id="292" name="Блок-схема: узел 291"/>
        <xdr:cNvSpPr/>
      </xdr:nvSpPr>
      <xdr:spPr>
        <a:xfrm>
          <a:off x="5627910" y="6492772"/>
          <a:ext cx="111628" cy="107933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8</xdr:col>
      <xdr:colOff>219098</xdr:colOff>
      <xdr:row>34</xdr:row>
      <xdr:rowOff>174909</xdr:rowOff>
    </xdr:from>
    <xdr:to>
      <xdr:col>8</xdr:col>
      <xdr:colOff>555041</xdr:colOff>
      <xdr:row>36</xdr:row>
      <xdr:rowOff>38126</xdr:rowOff>
    </xdr:to>
    <xdr:sp macro="" textlink="">
      <xdr:nvSpPr>
        <xdr:cNvPr id="295" name="TextBox 294"/>
        <xdr:cNvSpPr txBox="1"/>
      </xdr:nvSpPr>
      <xdr:spPr>
        <a:xfrm>
          <a:off x="5095898" y="6651909"/>
          <a:ext cx="335943" cy="244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 baseline="0"/>
            <a:t>3</a:t>
          </a:r>
          <a:r>
            <a:rPr lang="ru-RU" sz="900"/>
            <a:t>м</a:t>
          </a:r>
        </a:p>
      </xdr:txBody>
    </xdr:sp>
    <xdr:clientData/>
  </xdr:twoCellAnchor>
  <xdr:twoCellAnchor>
    <xdr:from>
      <xdr:col>8</xdr:col>
      <xdr:colOff>498193</xdr:colOff>
      <xdr:row>33</xdr:row>
      <xdr:rowOff>187853</xdr:rowOff>
    </xdr:from>
    <xdr:to>
      <xdr:col>8</xdr:col>
      <xdr:colOff>500781</xdr:colOff>
      <xdr:row>36</xdr:row>
      <xdr:rowOff>33367</xdr:rowOff>
    </xdr:to>
    <xdr:cxnSp macro="">
      <xdr:nvCxnSpPr>
        <xdr:cNvPr id="297" name="Прямая со стрелкой 296"/>
        <xdr:cNvCxnSpPr/>
      </xdr:nvCxnSpPr>
      <xdr:spPr>
        <a:xfrm>
          <a:off x="5374993" y="6474353"/>
          <a:ext cx="2588" cy="4170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458300</xdr:colOff>
      <xdr:row>33</xdr:row>
      <xdr:rowOff>117757</xdr:rowOff>
    </xdr:from>
    <xdr:to>
      <xdr:col>8</xdr:col>
      <xdr:colOff>569928</xdr:colOff>
      <xdr:row>34</xdr:row>
      <xdr:rowOff>35190</xdr:rowOff>
    </xdr:to>
    <xdr:sp macro="" textlink="">
      <xdr:nvSpPr>
        <xdr:cNvPr id="299" name="Блок-схема: узел 298"/>
        <xdr:cNvSpPr/>
      </xdr:nvSpPr>
      <xdr:spPr>
        <a:xfrm>
          <a:off x="5335100" y="6404257"/>
          <a:ext cx="111628" cy="107933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8</xdr:col>
      <xdr:colOff>484325</xdr:colOff>
      <xdr:row>25</xdr:row>
      <xdr:rowOff>33883</xdr:rowOff>
    </xdr:from>
    <xdr:to>
      <xdr:col>9</xdr:col>
      <xdr:colOff>210668</xdr:colOff>
      <xdr:row>26</xdr:row>
      <xdr:rowOff>87600</xdr:rowOff>
    </xdr:to>
    <xdr:sp macro="" textlink="">
      <xdr:nvSpPr>
        <xdr:cNvPr id="300" name="TextBox 299"/>
        <xdr:cNvSpPr txBox="1"/>
      </xdr:nvSpPr>
      <xdr:spPr>
        <a:xfrm>
          <a:off x="5361125" y="4796383"/>
          <a:ext cx="335943" cy="244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 baseline="0"/>
            <a:t>2</a:t>
          </a:r>
          <a:r>
            <a:rPr lang="ru-RU" sz="900"/>
            <a:t>м</a:t>
          </a:r>
        </a:p>
      </xdr:txBody>
    </xdr:sp>
    <xdr:clientData/>
  </xdr:twoCellAnchor>
  <xdr:twoCellAnchor>
    <xdr:from>
      <xdr:col>9</xdr:col>
      <xdr:colOff>161926</xdr:colOff>
      <xdr:row>25</xdr:row>
      <xdr:rowOff>28575</xdr:rowOff>
    </xdr:from>
    <xdr:to>
      <xdr:col>9</xdr:col>
      <xdr:colOff>163346</xdr:colOff>
      <xdr:row>27</xdr:row>
      <xdr:rowOff>42064</xdr:rowOff>
    </xdr:to>
    <xdr:cxnSp macro="">
      <xdr:nvCxnSpPr>
        <xdr:cNvPr id="301" name="Прямая со стрелкой 300"/>
        <xdr:cNvCxnSpPr/>
      </xdr:nvCxnSpPr>
      <xdr:spPr>
        <a:xfrm flipH="1" flipV="1">
          <a:off x="5648326" y="4791075"/>
          <a:ext cx="1420" cy="39448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94878</xdr:colOff>
      <xdr:row>26</xdr:row>
      <xdr:rowOff>138657</xdr:rowOff>
    </xdr:from>
    <xdr:to>
      <xdr:col>9</xdr:col>
      <xdr:colOff>206506</xdr:colOff>
      <xdr:row>27</xdr:row>
      <xdr:rowOff>56090</xdr:rowOff>
    </xdr:to>
    <xdr:sp macro="" textlink="">
      <xdr:nvSpPr>
        <xdr:cNvPr id="302" name="Блок-схема: узел 301"/>
        <xdr:cNvSpPr/>
      </xdr:nvSpPr>
      <xdr:spPr>
        <a:xfrm>
          <a:off x="5581278" y="5091657"/>
          <a:ext cx="111628" cy="107933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7</xdr:col>
      <xdr:colOff>314278</xdr:colOff>
      <xdr:row>21</xdr:row>
      <xdr:rowOff>81094</xdr:rowOff>
    </xdr:from>
    <xdr:to>
      <xdr:col>8</xdr:col>
      <xdr:colOff>40621</xdr:colOff>
      <xdr:row>22</xdr:row>
      <xdr:rowOff>134811</xdr:rowOff>
    </xdr:to>
    <xdr:sp macro="" textlink="">
      <xdr:nvSpPr>
        <xdr:cNvPr id="305" name="TextBox 304"/>
        <xdr:cNvSpPr txBox="1"/>
      </xdr:nvSpPr>
      <xdr:spPr>
        <a:xfrm>
          <a:off x="4581478" y="4081594"/>
          <a:ext cx="335943" cy="244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 baseline="0"/>
            <a:t>2</a:t>
          </a:r>
          <a:r>
            <a:rPr lang="ru-RU" sz="900"/>
            <a:t>м</a:t>
          </a:r>
        </a:p>
      </xdr:txBody>
    </xdr:sp>
    <xdr:clientData/>
  </xdr:twoCellAnchor>
  <xdr:twoCellAnchor>
    <xdr:from>
      <xdr:col>7</xdr:col>
      <xdr:colOff>312385</xdr:colOff>
      <xdr:row>20</xdr:row>
      <xdr:rowOff>175000</xdr:rowOff>
    </xdr:from>
    <xdr:to>
      <xdr:col>7</xdr:col>
      <xdr:colOff>314973</xdr:colOff>
      <xdr:row>23</xdr:row>
      <xdr:rowOff>20514</xdr:rowOff>
    </xdr:to>
    <xdr:cxnSp macro="">
      <xdr:nvCxnSpPr>
        <xdr:cNvPr id="306" name="Прямая со стрелкой 305"/>
        <xdr:cNvCxnSpPr/>
      </xdr:nvCxnSpPr>
      <xdr:spPr>
        <a:xfrm>
          <a:off x="4579585" y="3985000"/>
          <a:ext cx="2588" cy="4170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239155</xdr:colOff>
      <xdr:row>20</xdr:row>
      <xdr:rowOff>109667</xdr:rowOff>
    </xdr:from>
    <xdr:to>
      <xdr:col>7</xdr:col>
      <xdr:colOff>350783</xdr:colOff>
      <xdr:row>21</xdr:row>
      <xdr:rowOff>27100</xdr:rowOff>
    </xdr:to>
    <xdr:sp macro="" textlink="">
      <xdr:nvSpPr>
        <xdr:cNvPr id="307" name="Блок-схема: узел 306"/>
        <xdr:cNvSpPr/>
      </xdr:nvSpPr>
      <xdr:spPr>
        <a:xfrm>
          <a:off x="4506355" y="3919667"/>
          <a:ext cx="111628" cy="107933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6</xdr:col>
      <xdr:colOff>33290</xdr:colOff>
      <xdr:row>16</xdr:row>
      <xdr:rowOff>185869</xdr:rowOff>
    </xdr:from>
    <xdr:to>
      <xdr:col>6</xdr:col>
      <xdr:colOff>452438</xdr:colOff>
      <xdr:row>18</xdr:row>
      <xdr:rowOff>49086</xdr:rowOff>
    </xdr:to>
    <xdr:sp macro="" textlink="">
      <xdr:nvSpPr>
        <xdr:cNvPr id="308" name="TextBox 307"/>
        <xdr:cNvSpPr txBox="1"/>
      </xdr:nvSpPr>
      <xdr:spPr>
        <a:xfrm>
          <a:off x="3690890" y="3233869"/>
          <a:ext cx="419148" cy="244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 baseline="0"/>
            <a:t>2,5</a:t>
          </a:r>
          <a:r>
            <a:rPr lang="ru-RU" sz="900"/>
            <a:t>м</a:t>
          </a:r>
        </a:p>
      </xdr:txBody>
    </xdr:sp>
    <xdr:clientData/>
  </xdr:twoCellAnchor>
  <xdr:twoCellAnchor>
    <xdr:from>
      <xdr:col>6</xdr:col>
      <xdr:colOff>33338</xdr:colOff>
      <xdr:row>16</xdr:row>
      <xdr:rowOff>133350</xdr:rowOff>
    </xdr:from>
    <xdr:to>
      <xdr:col>6</xdr:col>
      <xdr:colOff>36161</xdr:colOff>
      <xdr:row>19</xdr:row>
      <xdr:rowOff>8312</xdr:rowOff>
    </xdr:to>
    <xdr:cxnSp macro="">
      <xdr:nvCxnSpPr>
        <xdr:cNvPr id="310" name="Прямая со стрелкой 309"/>
        <xdr:cNvCxnSpPr/>
      </xdr:nvCxnSpPr>
      <xdr:spPr>
        <a:xfrm flipH="1" flipV="1">
          <a:off x="3690938" y="3181350"/>
          <a:ext cx="2823" cy="4464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591580</xdr:colOff>
      <xdr:row>18</xdr:row>
      <xdr:rowOff>138242</xdr:rowOff>
    </xdr:from>
    <xdr:to>
      <xdr:col>6</xdr:col>
      <xdr:colOff>93608</xdr:colOff>
      <xdr:row>19</xdr:row>
      <xdr:rowOff>55675</xdr:rowOff>
    </xdr:to>
    <xdr:sp macro="" textlink="">
      <xdr:nvSpPr>
        <xdr:cNvPr id="312" name="Блок-схема: узел 311"/>
        <xdr:cNvSpPr/>
      </xdr:nvSpPr>
      <xdr:spPr>
        <a:xfrm>
          <a:off x="3639580" y="3567242"/>
          <a:ext cx="111628" cy="107933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5</xdr:col>
      <xdr:colOff>188265</xdr:colOff>
      <xdr:row>18</xdr:row>
      <xdr:rowOff>131422</xdr:rowOff>
    </xdr:from>
    <xdr:to>
      <xdr:col>6</xdr:col>
      <xdr:colOff>4763</xdr:colOff>
      <xdr:row>19</xdr:row>
      <xdr:rowOff>185139</xdr:rowOff>
    </xdr:to>
    <xdr:sp macro="" textlink="">
      <xdr:nvSpPr>
        <xdr:cNvPr id="315" name="TextBox 314"/>
        <xdr:cNvSpPr txBox="1"/>
      </xdr:nvSpPr>
      <xdr:spPr>
        <a:xfrm>
          <a:off x="3236265" y="3560422"/>
          <a:ext cx="426098" cy="244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 baseline="0"/>
            <a:t>2,5</a:t>
          </a:r>
          <a:r>
            <a:rPr lang="ru-RU" sz="900"/>
            <a:t>м</a:t>
          </a:r>
        </a:p>
      </xdr:txBody>
    </xdr:sp>
    <xdr:clientData/>
  </xdr:twoCellAnchor>
  <xdr:twoCellAnchor>
    <xdr:from>
      <xdr:col>5</xdr:col>
      <xdr:colOff>233997</xdr:colOff>
      <xdr:row>18</xdr:row>
      <xdr:rowOff>15778</xdr:rowOff>
    </xdr:from>
    <xdr:to>
      <xdr:col>5</xdr:col>
      <xdr:colOff>236585</xdr:colOff>
      <xdr:row>20</xdr:row>
      <xdr:rowOff>51792</xdr:rowOff>
    </xdr:to>
    <xdr:cxnSp macro="">
      <xdr:nvCxnSpPr>
        <xdr:cNvPr id="316" name="Прямая со стрелкой 315"/>
        <xdr:cNvCxnSpPr/>
      </xdr:nvCxnSpPr>
      <xdr:spPr>
        <a:xfrm>
          <a:off x="3281997" y="3444778"/>
          <a:ext cx="2588" cy="4170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175054</xdr:colOff>
      <xdr:row>17</xdr:row>
      <xdr:rowOff>159995</xdr:rowOff>
    </xdr:from>
    <xdr:to>
      <xdr:col>5</xdr:col>
      <xdr:colOff>286682</xdr:colOff>
      <xdr:row>18</xdr:row>
      <xdr:rowOff>77428</xdr:rowOff>
    </xdr:to>
    <xdr:sp macro="" textlink="">
      <xdr:nvSpPr>
        <xdr:cNvPr id="317" name="Блок-схема: узел 316"/>
        <xdr:cNvSpPr/>
      </xdr:nvSpPr>
      <xdr:spPr>
        <a:xfrm>
          <a:off x="3223054" y="3398495"/>
          <a:ext cx="111628" cy="107933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4</xdr:col>
      <xdr:colOff>487273</xdr:colOff>
      <xdr:row>13</xdr:row>
      <xdr:rowOff>183810</xdr:rowOff>
    </xdr:from>
    <xdr:to>
      <xdr:col>5</xdr:col>
      <xdr:colOff>213616</xdr:colOff>
      <xdr:row>15</xdr:row>
      <xdr:rowOff>47027</xdr:rowOff>
    </xdr:to>
    <xdr:sp macro="" textlink="">
      <xdr:nvSpPr>
        <xdr:cNvPr id="321" name="TextBox 320"/>
        <xdr:cNvSpPr txBox="1"/>
      </xdr:nvSpPr>
      <xdr:spPr>
        <a:xfrm>
          <a:off x="2925673" y="2660310"/>
          <a:ext cx="335943" cy="244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 baseline="0"/>
            <a:t>2</a:t>
          </a:r>
          <a:r>
            <a:rPr lang="ru-RU" sz="900"/>
            <a:t>м</a:t>
          </a:r>
        </a:p>
      </xdr:txBody>
    </xdr:sp>
    <xdr:clientData/>
  </xdr:twoCellAnchor>
  <xdr:twoCellAnchor>
    <xdr:from>
      <xdr:col>4</xdr:col>
      <xdr:colOff>538163</xdr:colOff>
      <xdr:row>13</xdr:row>
      <xdr:rowOff>147638</xdr:rowOff>
    </xdr:from>
    <xdr:to>
      <xdr:col>4</xdr:col>
      <xdr:colOff>542530</xdr:colOff>
      <xdr:row>15</xdr:row>
      <xdr:rowOff>72928</xdr:rowOff>
    </xdr:to>
    <xdr:cxnSp macro="">
      <xdr:nvCxnSpPr>
        <xdr:cNvPr id="322" name="Прямая со стрелкой 321"/>
        <xdr:cNvCxnSpPr/>
      </xdr:nvCxnSpPr>
      <xdr:spPr>
        <a:xfrm flipH="1" flipV="1">
          <a:off x="2976563" y="2624138"/>
          <a:ext cx="4367" cy="30629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378812</xdr:colOff>
      <xdr:row>15</xdr:row>
      <xdr:rowOff>17120</xdr:rowOff>
    </xdr:from>
    <xdr:to>
      <xdr:col>4</xdr:col>
      <xdr:colOff>490440</xdr:colOff>
      <xdr:row>15</xdr:row>
      <xdr:rowOff>125053</xdr:rowOff>
    </xdr:to>
    <xdr:sp macro="" textlink="">
      <xdr:nvSpPr>
        <xdr:cNvPr id="323" name="Блок-схема: узел 322"/>
        <xdr:cNvSpPr/>
      </xdr:nvSpPr>
      <xdr:spPr>
        <a:xfrm>
          <a:off x="2817212" y="2874620"/>
          <a:ext cx="111628" cy="107933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3</xdr:col>
      <xdr:colOff>447676</xdr:colOff>
      <xdr:row>15</xdr:row>
      <xdr:rowOff>118420</xdr:rowOff>
    </xdr:from>
    <xdr:to>
      <xdr:col>4</xdr:col>
      <xdr:colOff>265618</xdr:colOff>
      <xdr:row>16</xdr:row>
      <xdr:rowOff>172137</xdr:rowOff>
    </xdr:to>
    <xdr:sp macro="" textlink="">
      <xdr:nvSpPr>
        <xdr:cNvPr id="328" name="TextBox 327"/>
        <xdr:cNvSpPr txBox="1"/>
      </xdr:nvSpPr>
      <xdr:spPr>
        <a:xfrm>
          <a:off x="2276476" y="2975920"/>
          <a:ext cx="427542" cy="244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 baseline="0"/>
            <a:t>1,5</a:t>
          </a:r>
          <a:r>
            <a:rPr lang="ru-RU" sz="900"/>
            <a:t>м</a:t>
          </a:r>
        </a:p>
      </xdr:txBody>
    </xdr:sp>
    <xdr:clientData/>
  </xdr:twoCellAnchor>
  <xdr:twoCellAnchor>
    <xdr:from>
      <xdr:col>4</xdr:col>
      <xdr:colOff>184956</xdr:colOff>
      <xdr:row>14</xdr:row>
      <xdr:rowOff>188513</xdr:rowOff>
    </xdr:from>
    <xdr:to>
      <xdr:col>4</xdr:col>
      <xdr:colOff>187544</xdr:colOff>
      <xdr:row>17</xdr:row>
      <xdr:rowOff>34027</xdr:rowOff>
    </xdr:to>
    <xdr:cxnSp macro="">
      <xdr:nvCxnSpPr>
        <xdr:cNvPr id="329" name="Прямая со стрелкой 328"/>
        <xdr:cNvCxnSpPr/>
      </xdr:nvCxnSpPr>
      <xdr:spPr>
        <a:xfrm>
          <a:off x="2623356" y="2855513"/>
          <a:ext cx="2588" cy="4170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135538</xdr:colOff>
      <xdr:row>14</xdr:row>
      <xdr:rowOff>108893</xdr:rowOff>
    </xdr:from>
    <xdr:to>
      <xdr:col>4</xdr:col>
      <xdr:colOff>247166</xdr:colOff>
      <xdr:row>15</xdr:row>
      <xdr:rowOff>26326</xdr:rowOff>
    </xdr:to>
    <xdr:sp macro="" textlink="">
      <xdr:nvSpPr>
        <xdr:cNvPr id="330" name="Блок-схема: узел 329"/>
        <xdr:cNvSpPr/>
      </xdr:nvSpPr>
      <xdr:spPr>
        <a:xfrm>
          <a:off x="2573938" y="2775893"/>
          <a:ext cx="111628" cy="107933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4</xdr:col>
      <xdr:colOff>467836</xdr:colOff>
      <xdr:row>11</xdr:row>
      <xdr:rowOff>18408</xdr:rowOff>
    </xdr:from>
    <xdr:to>
      <xdr:col>5</xdr:col>
      <xdr:colOff>194179</xdr:colOff>
      <xdr:row>12</xdr:row>
      <xdr:rowOff>72125</xdr:rowOff>
    </xdr:to>
    <xdr:sp macro="" textlink="">
      <xdr:nvSpPr>
        <xdr:cNvPr id="331" name="TextBox 330"/>
        <xdr:cNvSpPr txBox="1"/>
      </xdr:nvSpPr>
      <xdr:spPr>
        <a:xfrm>
          <a:off x="2906236" y="2113908"/>
          <a:ext cx="335943" cy="244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 baseline="0"/>
            <a:t>0,5</a:t>
          </a:r>
          <a:r>
            <a:rPr lang="ru-RU" sz="900"/>
            <a:t>м</a:t>
          </a:r>
        </a:p>
      </xdr:txBody>
    </xdr:sp>
    <xdr:clientData/>
  </xdr:twoCellAnchor>
  <xdr:twoCellAnchor>
    <xdr:from>
      <xdr:col>4</xdr:col>
      <xdr:colOff>461181</xdr:colOff>
      <xdr:row>10</xdr:row>
      <xdr:rowOff>131363</xdr:rowOff>
    </xdr:from>
    <xdr:to>
      <xdr:col>4</xdr:col>
      <xdr:colOff>463769</xdr:colOff>
      <xdr:row>12</xdr:row>
      <xdr:rowOff>167377</xdr:rowOff>
    </xdr:to>
    <xdr:cxnSp macro="">
      <xdr:nvCxnSpPr>
        <xdr:cNvPr id="332" name="Прямая со стрелкой 331"/>
        <xdr:cNvCxnSpPr/>
      </xdr:nvCxnSpPr>
      <xdr:spPr>
        <a:xfrm>
          <a:off x="2899581" y="2036363"/>
          <a:ext cx="2588" cy="4170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292701</xdr:colOff>
      <xdr:row>12</xdr:row>
      <xdr:rowOff>89843</xdr:rowOff>
    </xdr:from>
    <xdr:to>
      <xdr:col>4</xdr:col>
      <xdr:colOff>404329</xdr:colOff>
      <xdr:row>13</xdr:row>
      <xdr:rowOff>7276</xdr:rowOff>
    </xdr:to>
    <xdr:sp macro="" textlink="">
      <xdr:nvSpPr>
        <xdr:cNvPr id="333" name="Блок-схема: узел 332"/>
        <xdr:cNvSpPr/>
      </xdr:nvSpPr>
      <xdr:spPr>
        <a:xfrm>
          <a:off x="2731101" y="2375843"/>
          <a:ext cx="111628" cy="107933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11</xdr:col>
      <xdr:colOff>265697</xdr:colOff>
      <xdr:row>22</xdr:row>
      <xdr:rowOff>86990</xdr:rowOff>
    </xdr:from>
    <xdr:to>
      <xdr:col>12</xdr:col>
      <xdr:colOff>104925</xdr:colOff>
      <xdr:row>23</xdr:row>
      <xdr:rowOff>140707</xdr:rowOff>
    </xdr:to>
    <xdr:sp macro="" textlink="">
      <xdr:nvSpPr>
        <xdr:cNvPr id="334" name="TextBox 333"/>
        <xdr:cNvSpPr txBox="1"/>
      </xdr:nvSpPr>
      <xdr:spPr>
        <a:xfrm>
          <a:off x="6993355" y="4277990"/>
          <a:ext cx="450833" cy="244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 baseline="0"/>
            <a:t>0,5</a:t>
          </a:r>
          <a:r>
            <a:rPr lang="ru-RU" sz="900"/>
            <a:t>м</a:t>
          </a:r>
        </a:p>
      </xdr:txBody>
    </xdr:sp>
    <xdr:clientData/>
  </xdr:twoCellAnchor>
  <xdr:twoCellAnchor>
    <xdr:from>
      <xdr:col>12</xdr:col>
      <xdr:colOff>48077</xdr:colOff>
      <xdr:row>22</xdr:row>
      <xdr:rowOff>70184</xdr:rowOff>
    </xdr:from>
    <xdr:to>
      <xdr:col>12</xdr:col>
      <xdr:colOff>50131</xdr:colOff>
      <xdr:row>24</xdr:row>
      <xdr:rowOff>56570</xdr:rowOff>
    </xdr:to>
    <xdr:cxnSp macro="">
      <xdr:nvCxnSpPr>
        <xdr:cNvPr id="335" name="Прямая со стрелкой 334"/>
        <xdr:cNvCxnSpPr/>
      </xdr:nvCxnSpPr>
      <xdr:spPr>
        <a:xfrm flipV="1">
          <a:off x="7387340" y="4261184"/>
          <a:ext cx="2054" cy="3673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601241</xdr:colOff>
      <xdr:row>23</xdr:row>
      <xdr:rowOff>131104</xdr:rowOff>
    </xdr:from>
    <xdr:to>
      <xdr:col>12</xdr:col>
      <xdr:colOff>101264</xdr:colOff>
      <xdr:row>24</xdr:row>
      <xdr:rowOff>48537</xdr:rowOff>
    </xdr:to>
    <xdr:sp macro="" textlink="">
      <xdr:nvSpPr>
        <xdr:cNvPr id="336" name="Блок-схема: узел 335"/>
        <xdr:cNvSpPr/>
      </xdr:nvSpPr>
      <xdr:spPr>
        <a:xfrm>
          <a:off x="7328899" y="4512604"/>
          <a:ext cx="111628" cy="107933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6</xdr:col>
      <xdr:colOff>406087</xdr:colOff>
      <xdr:row>62</xdr:row>
      <xdr:rowOff>62390</xdr:rowOff>
    </xdr:from>
    <xdr:to>
      <xdr:col>6</xdr:col>
      <xdr:colOff>517715</xdr:colOff>
      <xdr:row>62</xdr:row>
      <xdr:rowOff>170323</xdr:rowOff>
    </xdr:to>
    <xdr:sp macro="" textlink="">
      <xdr:nvSpPr>
        <xdr:cNvPr id="338" name="Блок-схема: узел 337"/>
        <xdr:cNvSpPr/>
      </xdr:nvSpPr>
      <xdr:spPr>
        <a:xfrm>
          <a:off x="4070667" y="11783230"/>
          <a:ext cx="111628" cy="107933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8</xdr:col>
      <xdr:colOff>379549</xdr:colOff>
      <xdr:row>71</xdr:row>
      <xdr:rowOff>42863</xdr:rowOff>
    </xdr:from>
    <xdr:to>
      <xdr:col>9</xdr:col>
      <xdr:colOff>119063</xdr:colOff>
      <xdr:row>73</xdr:row>
      <xdr:rowOff>109229</xdr:rowOff>
    </xdr:to>
    <xdr:cxnSp macro="">
      <xdr:nvCxnSpPr>
        <xdr:cNvPr id="238" name="Прямая соединительная линия 237"/>
        <xdr:cNvCxnSpPr/>
      </xdr:nvCxnSpPr>
      <xdr:spPr>
        <a:xfrm flipH="1">
          <a:off x="5256349" y="13568363"/>
          <a:ext cx="349114" cy="447366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236063</xdr:colOff>
      <xdr:row>72</xdr:row>
      <xdr:rowOff>13984</xdr:rowOff>
    </xdr:from>
    <xdr:to>
      <xdr:col>8</xdr:col>
      <xdr:colOff>455747</xdr:colOff>
      <xdr:row>76</xdr:row>
      <xdr:rowOff>42563</xdr:rowOff>
    </xdr:to>
    <xdr:grpSp>
      <xdr:nvGrpSpPr>
        <xdr:cNvPr id="239" name="Группа 3258"/>
        <xdr:cNvGrpSpPr>
          <a:grpSpLocks/>
        </xdr:cNvGrpSpPr>
      </xdr:nvGrpSpPr>
      <xdr:grpSpPr bwMode="auto">
        <a:xfrm flipH="1">
          <a:off x="4458813" y="14190359"/>
          <a:ext cx="822934" cy="790579"/>
          <a:chOff x="11449050" y="8086545"/>
          <a:chExt cx="829282" cy="787584"/>
        </a:xfrm>
      </xdr:grpSpPr>
      <xdr:grpSp>
        <xdr:nvGrpSpPr>
          <xdr:cNvPr id="243" name="Группа 717"/>
          <xdr:cNvGrpSpPr>
            <a:grpSpLocks/>
          </xdr:cNvGrpSpPr>
        </xdr:nvGrpSpPr>
        <xdr:grpSpPr bwMode="auto">
          <a:xfrm flipH="1">
            <a:off x="11449050" y="8247860"/>
            <a:ext cx="650233" cy="626269"/>
            <a:chOff x="5845817" y="4298157"/>
            <a:chExt cx="650233" cy="635795"/>
          </a:xfrm>
        </xdr:grpSpPr>
        <xdr:sp macro="" textlink="">
          <xdr:nvSpPr>
            <xdr:cNvPr id="248" name="TextBox 247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11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249" name="TextBox 248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89</a:t>
              </a:r>
            </a:p>
            <a:p>
              <a:endParaRPr lang="ru-RU" sz="1100"/>
            </a:p>
          </xdr:txBody>
        </xdr:sp>
        <xdr:sp macro="" textlink="">
          <xdr:nvSpPr>
            <xdr:cNvPr id="250" name="TextBox 249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89</a:t>
              </a:r>
            </a:p>
            <a:p>
              <a:endParaRPr lang="ru-RU" sz="1100"/>
            </a:p>
          </xdr:txBody>
        </xdr:sp>
        <xdr:grpSp>
          <xdr:nvGrpSpPr>
            <xdr:cNvPr id="251" name="Группа 70"/>
            <xdr:cNvGrpSpPr>
              <a:grpSpLocks/>
            </xdr:cNvGrpSpPr>
          </xdr:nvGrpSpPr>
          <xdr:grpSpPr bwMode="auto">
            <a:xfrm>
              <a:off x="5845817" y="4298157"/>
              <a:ext cx="650233" cy="635795"/>
              <a:chOff x="5483867" y="2126457"/>
              <a:chExt cx="650233" cy="635795"/>
            </a:xfrm>
          </xdr:grpSpPr>
          <xdr:cxnSp macro="">
            <xdr:nvCxnSpPr>
              <xdr:cNvPr id="252" name="Прямая соединительная линия 251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253" name="Группа 53"/>
              <xdr:cNvGrpSpPr>
                <a:grpSpLocks/>
              </xdr:cNvGrpSpPr>
            </xdr:nvGrpSpPr>
            <xdr:grpSpPr bwMode="auto">
              <a:xfrm>
                <a:off x="5483867" y="2126457"/>
                <a:ext cx="640809" cy="635795"/>
                <a:chOff x="5483867" y="2126457"/>
                <a:chExt cx="640809" cy="635795"/>
              </a:xfrm>
            </xdr:grpSpPr>
            <xdr:cxnSp macro="">
              <xdr:nvCxnSpPr>
                <xdr:cNvPr id="257" name="Прямая соединительная линия 256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74" name="Прямая соединительная линия 273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82" name="Прямая соединительная линия 281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84" name="Прямая соединительная линия 283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sp macro="" textlink="">
        <xdr:nvSpPr>
          <xdr:cNvPr id="244" name="TextBox 243"/>
          <xdr:cNvSpPr txBox="1"/>
        </xdr:nvSpPr>
        <xdr:spPr bwMode="auto">
          <a:xfrm flipH="1">
            <a:off x="11901386" y="8086545"/>
            <a:ext cx="376946" cy="18028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10</xdr:col>
      <xdr:colOff>323851</xdr:colOff>
      <xdr:row>63</xdr:row>
      <xdr:rowOff>95251</xdr:rowOff>
    </xdr:from>
    <xdr:to>
      <xdr:col>11</xdr:col>
      <xdr:colOff>407664</xdr:colOff>
      <xdr:row>66</xdr:row>
      <xdr:rowOff>76440</xdr:rowOff>
    </xdr:to>
    <xdr:cxnSp macro="">
      <xdr:nvCxnSpPr>
        <xdr:cNvPr id="303" name="Прямая соединительная линия 302"/>
        <xdr:cNvCxnSpPr>
          <a:stCxn id="325" idx="1"/>
        </xdr:cNvCxnSpPr>
      </xdr:nvCxnSpPr>
      <xdr:spPr>
        <a:xfrm flipH="1" flipV="1">
          <a:off x="6419851" y="12096751"/>
          <a:ext cx="693413" cy="552689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170209</xdr:colOff>
      <xdr:row>62</xdr:row>
      <xdr:rowOff>176213</xdr:rowOff>
    </xdr:from>
    <xdr:to>
      <xdr:col>12</xdr:col>
      <xdr:colOff>419099</xdr:colOff>
      <xdr:row>66</xdr:row>
      <xdr:rowOff>180976</xdr:rowOff>
    </xdr:to>
    <xdr:grpSp>
      <xdr:nvGrpSpPr>
        <xdr:cNvPr id="313" name="Группа 3258"/>
        <xdr:cNvGrpSpPr>
          <a:grpSpLocks/>
        </xdr:cNvGrpSpPr>
      </xdr:nvGrpSpPr>
      <xdr:grpSpPr bwMode="auto">
        <a:xfrm flipH="1">
          <a:off x="6805959" y="12415838"/>
          <a:ext cx="852140" cy="798513"/>
          <a:chOff x="11449050" y="8108516"/>
          <a:chExt cx="885824" cy="765602"/>
        </a:xfrm>
      </xdr:grpSpPr>
      <xdr:grpSp>
        <xdr:nvGrpSpPr>
          <xdr:cNvPr id="319" name="Группа 717"/>
          <xdr:cNvGrpSpPr>
            <a:grpSpLocks/>
          </xdr:cNvGrpSpPr>
        </xdr:nvGrpSpPr>
        <xdr:grpSpPr bwMode="auto">
          <a:xfrm flipH="1">
            <a:off x="11449050" y="8108516"/>
            <a:ext cx="885824" cy="765602"/>
            <a:chOff x="5610226" y="4156703"/>
            <a:chExt cx="885824" cy="777249"/>
          </a:xfrm>
        </xdr:grpSpPr>
        <xdr:sp macro="" textlink="">
          <xdr:nvSpPr>
            <xdr:cNvPr id="325" name="TextBox 324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83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326" name="TextBox 325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sp macro="" textlink="">
          <xdr:nvSpPr>
            <xdr:cNvPr id="327" name="TextBox 326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grpSp>
          <xdr:nvGrpSpPr>
            <xdr:cNvPr id="337" name="Группа 70"/>
            <xdr:cNvGrpSpPr>
              <a:grpSpLocks/>
            </xdr:cNvGrpSpPr>
          </xdr:nvGrpSpPr>
          <xdr:grpSpPr bwMode="auto">
            <a:xfrm>
              <a:off x="5610226" y="4156703"/>
              <a:ext cx="885824" cy="777249"/>
              <a:chOff x="5248276" y="1985003"/>
              <a:chExt cx="885824" cy="777249"/>
            </a:xfrm>
          </xdr:grpSpPr>
          <xdr:cxnSp macro="">
            <xdr:nvCxnSpPr>
              <xdr:cNvPr id="339" name="Прямая соединительная линия 338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340" name="Группа 53"/>
              <xdr:cNvGrpSpPr>
                <a:grpSpLocks/>
              </xdr:cNvGrpSpPr>
            </xdr:nvGrpSpPr>
            <xdr:grpSpPr bwMode="auto">
              <a:xfrm>
                <a:off x="5248276" y="1985003"/>
                <a:ext cx="876400" cy="777249"/>
                <a:chOff x="5248276" y="1985003"/>
                <a:chExt cx="876400" cy="777249"/>
              </a:xfrm>
            </xdr:grpSpPr>
            <xdr:cxnSp macro="">
              <xdr:nvCxnSpPr>
                <xdr:cNvPr id="341" name="Прямая соединительная линия 340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42" name="Прямая соединительная линия 341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43" name="Прямая соединительная линия 342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44" name="Прямая соединительная линия 343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345" name="Овал 344"/>
                <xdr:cNvSpPr/>
              </xdr:nvSpPr>
              <xdr:spPr>
                <a:xfrm>
                  <a:off x="5248276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324" name="TextBox 323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7</xdr:col>
      <xdr:colOff>236063</xdr:colOff>
      <xdr:row>72</xdr:row>
      <xdr:rowOff>13984</xdr:rowOff>
    </xdr:from>
    <xdr:to>
      <xdr:col>8</xdr:col>
      <xdr:colOff>27743</xdr:colOff>
      <xdr:row>73</xdr:row>
      <xdr:rowOff>20498</xdr:rowOff>
    </xdr:to>
    <xdr:sp macro="" textlink="">
      <xdr:nvSpPr>
        <xdr:cNvPr id="348" name="Овал 347"/>
        <xdr:cNvSpPr/>
      </xdr:nvSpPr>
      <xdr:spPr bwMode="auto">
        <a:xfrm>
          <a:off x="4503263" y="13729984"/>
          <a:ext cx="401280" cy="197014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11</xdr:col>
      <xdr:colOff>225955</xdr:colOff>
      <xdr:row>58</xdr:row>
      <xdr:rowOff>152930</xdr:rowOff>
    </xdr:from>
    <xdr:to>
      <xdr:col>13</xdr:col>
      <xdr:colOff>342900</xdr:colOff>
      <xdr:row>60</xdr:row>
      <xdr:rowOff>66675</xdr:rowOff>
    </xdr:to>
    <xdr:cxnSp macro="">
      <xdr:nvCxnSpPr>
        <xdr:cNvPr id="351" name="Прямая соединительная линия 350"/>
        <xdr:cNvCxnSpPr/>
      </xdr:nvCxnSpPr>
      <xdr:spPr>
        <a:xfrm>
          <a:off x="6931555" y="11201930"/>
          <a:ext cx="1336145" cy="294745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325968</xdr:colOff>
      <xdr:row>59</xdr:row>
      <xdr:rowOff>138113</xdr:rowOff>
    </xdr:from>
    <xdr:to>
      <xdr:col>13</xdr:col>
      <xdr:colOff>385763</xdr:colOff>
      <xdr:row>60</xdr:row>
      <xdr:rowOff>62972</xdr:rowOff>
    </xdr:to>
    <xdr:cxnSp macro="">
      <xdr:nvCxnSpPr>
        <xdr:cNvPr id="353" name="Прямая соединительная линия 352"/>
        <xdr:cNvCxnSpPr/>
      </xdr:nvCxnSpPr>
      <xdr:spPr>
        <a:xfrm flipV="1">
          <a:off x="8250768" y="11377613"/>
          <a:ext cx="59795" cy="115359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76200</xdr:colOff>
      <xdr:row>52</xdr:row>
      <xdr:rowOff>28575</xdr:rowOff>
    </xdr:from>
    <xdr:to>
      <xdr:col>19</xdr:col>
      <xdr:colOff>24308</xdr:colOff>
      <xdr:row>55</xdr:row>
      <xdr:rowOff>140343</xdr:rowOff>
    </xdr:to>
    <xdr:cxnSp macro="">
      <xdr:nvCxnSpPr>
        <xdr:cNvPr id="405" name="Прямая соединительная линия 404"/>
        <xdr:cNvCxnSpPr>
          <a:stCxn id="409" idx="1"/>
        </xdr:cNvCxnSpPr>
      </xdr:nvCxnSpPr>
      <xdr:spPr>
        <a:xfrm flipH="1" flipV="1">
          <a:off x="11049000" y="9934575"/>
          <a:ext cx="557708" cy="68326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394837</xdr:colOff>
      <xdr:row>52</xdr:row>
      <xdr:rowOff>66069</xdr:rowOff>
    </xdr:from>
    <xdr:to>
      <xdr:col>20</xdr:col>
      <xdr:colOff>90866</xdr:colOff>
      <xdr:row>56</xdr:row>
      <xdr:rowOff>51782</xdr:rowOff>
    </xdr:to>
    <xdr:grpSp>
      <xdr:nvGrpSpPr>
        <xdr:cNvPr id="406" name="Группа 3258"/>
        <xdr:cNvGrpSpPr>
          <a:grpSpLocks/>
        </xdr:cNvGrpSpPr>
      </xdr:nvGrpSpPr>
      <xdr:grpSpPr bwMode="auto">
        <a:xfrm flipH="1">
          <a:off x="11253337" y="10226069"/>
          <a:ext cx="902529" cy="906463"/>
          <a:chOff x="11449050" y="8108516"/>
          <a:chExt cx="867382" cy="765602"/>
        </a:xfrm>
      </xdr:grpSpPr>
      <xdr:grpSp>
        <xdr:nvGrpSpPr>
          <xdr:cNvPr id="407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409" name="TextBox 408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34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410" name="TextBox 409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sp macro="" textlink="">
          <xdr:nvSpPr>
            <xdr:cNvPr id="411" name="TextBox 410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grpSp>
          <xdr:nvGrpSpPr>
            <xdr:cNvPr id="412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413" name="Прямая соединительная линия 412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414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698" cy="777249"/>
                <a:chOff x="5315978" y="1985003"/>
                <a:chExt cx="808698" cy="777249"/>
              </a:xfrm>
            </xdr:grpSpPr>
            <xdr:cxnSp macro="">
              <xdr:nvCxnSpPr>
                <xdr:cNvPr id="415" name="Прямая соединительная линия 414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16" name="Прямая соединительная линия 415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17" name="Прямая соединительная линия 416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18" name="Прямая соединительная линия 417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419" name="Овал 418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408" name="TextBox 407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16</xdr:col>
      <xdr:colOff>245043</xdr:colOff>
      <xdr:row>52</xdr:row>
      <xdr:rowOff>109538</xdr:rowOff>
    </xdr:from>
    <xdr:to>
      <xdr:col>16</xdr:col>
      <xdr:colOff>557215</xdr:colOff>
      <xdr:row>52</xdr:row>
      <xdr:rowOff>130224</xdr:rowOff>
    </xdr:to>
    <xdr:cxnSp macro="">
      <xdr:nvCxnSpPr>
        <xdr:cNvPr id="421" name="Прямая соединительная линия 420"/>
        <xdr:cNvCxnSpPr>
          <a:endCxn id="426" idx="3"/>
        </xdr:cNvCxnSpPr>
      </xdr:nvCxnSpPr>
      <xdr:spPr>
        <a:xfrm flipH="1">
          <a:off x="10030727" y="10015538"/>
          <a:ext cx="312172" cy="20686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578975</xdr:colOff>
      <xdr:row>50</xdr:row>
      <xdr:rowOff>13724</xdr:rowOff>
    </xdr:from>
    <xdr:to>
      <xdr:col>16</xdr:col>
      <xdr:colOff>275004</xdr:colOff>
      <xdr:row>53</xdr:row>
      <xdr:rowOff>189937</xdr:rowOff>
    </xdr:to>
    <xdr:grpSp>
      <xdr:nvGrpSpPr>
        <xdr:cNvPr id="422" name="Группа 3258"/>
        <xdr:cNvGrpSpPr>
          <a:grpSpLocks/>
        </xdr:cNvGrpSpPr>
      </xdr:nvGrpSpPr>
      <xdr:grpSpPr bwMode="auto">
        <a:xfrm flipH="1">
          <a:off x="9024475" y="9760974"/>
          <a:ext cx="902529" cy="922338"/>
          <a:chOff x="11449050" y="8108516"/>
          <a:chExt cx="867382" cy="765602"/>
        </a:xfrm>
      </xdr:grpSpPr>
      <xdr:grpSp>
        <xdr:nvGrpSpPr>
          <xdr:cNvPr id="423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425" name="TextBox 424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3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426" name="TextBox 425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89</a:t>
              </a:r>
            </a:p>
            <a:p>
              <a:endParaRPr lang="ru-RU" sz="1100"/>
            </a:p>
          </xdr:txBody>
        </xdr:sp>
        <xdr:sp macro="" textlink="">
          <xdr:nvSpPr>
            <xdr:cNvPr id="427" name="TextBox 426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89</a:t>
              </a:r>
            </a:p>
            <a:p>
              <a:endParaRPr lang="ru-RU" sz="1100"/>
            </a:p>
          </xdr:txBody>
        </xdr:sp>
        <xdr:grpSp>
          <xdr:nvGrpSpPr>
            <xdr:cNvPr id="428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429" name="Прямая соединительная линия 428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430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698" cy="777249"/>
                <a:chOff x="5315978" y="1985003"/>
                <a:chExt cx="808698" cy="777249"/>
              </a:xfrm>
            </xdr:grpSpPr>
            <xdr:cxnSp macro="">
              <xdr:nvCxnSpPr>
                <xdr:cNvPr id="431" name="Прямая соединительная линия 430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32" name="Прямая соединительная линия 431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33" name="Прямая соединительная линия 432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34" name="Прямая соединительная линия 433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435" name="Овал 434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424" name="TextBox 423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14</xdr:col>
      <xdr:colOff>454269</xdr:colOff>
      <xdr:row>55</xdr:row>
      <xdr:rowOff>161192</xdr:rowOff>
    </xdr:from>
    <xdr:to>
      <xdr:col>15</xdr:col>
      <xdr:colOff>573321</xdr:colOff>
      <xdr:row>61</xdr:row>
      <xdr:rowOff>16704</xdr:rowOff>
    </xdr:to>
    <xdr:cxnSp macro="">
      <xdr:nvCxnSpPr>
        <xdr:cNvPr id="439" name="Прямая соединительная линия 438"/>
        <xdr:cNvCxnSpPr>
          <a:endCxn id="443" idx="1"/>
        </xdr:cNvCxnSpPr>
      </xdr:nvCxnSpPr>
      <xdr:spPr>
        <a:xfrm>
          <a:off x="8968154" y="11012365"/>
          <a:ext cx="727186" cy="998512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335015</xdr:colOff>
      <xdr:row>57</xdr:row>
      <xdr:rowOff>113945</xdr:rowOff>
    </xdr:from>
    <xdr:to>
      <xdr:col>17</xdr:col>
      <xdr:colOff>31045</xdr:colOff>
      <xdr:row>61</xdr:row>
      <xdr:rowOff>121639</xdr:rowOff>
    </xdr:to>
    <xdr:grpSp>
      <xdr:nvGrpSpPr>
        <xdr:cNvPr id="440" name="Группа 3258"/>
        <xdr:cNvGrpSpPr>
          <a:grpSpLocks/>
        </xdr:cNvGrpSpPr>
      </xdr:nvGrpSpPr>
      <xdr:grpSpPr bwMode="auto">
        <a:xfrm flipH="1">
          <a:off x="9383765" y="11385195"/>
          <a:ext cx="902530" cy="769694"/>
          <a:chOff x="11449050" y="8108516"/>
          <a:chExt cx="867382" cy="765602"/>
        </a:xfrm>
      </xdr:grpSpPr>
      <xdr:grpSp>
        <xdr:nvGrpSpPr>
          <xdr:cNvPr id="441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443" name="TextBox 442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52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444" name="TextBox 443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sp macro="" textlink="">
          <xdr:nvSpPr>
            <xdr:cNvPr id="445" name="TextBox 444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grpSp>
          <xdr:nvGrpSpPr>
            <xdr:cNvPr id="446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447" name="Прямая соединительная линия 446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448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698" cy="777249"/>
                <a:chOff x="5315978" y="1985003"/>
                <a:chExt cx="808698" cy="777249"/>
              </a:xfrm>
            </xdr:grpSpPr>
            <xdr:cxnSp macro="">
              <xdr:nvCxnSpPr>
                <xdr:cNvPr id="449" name="Прямая соединительная линия 448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50" name="Прямая соединительная линия 449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51" name="Прямая соединительная линия 450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52" name="Прямая соединительная линия 451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453" name="Овал 452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442" name="TextBox 441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12</xdr:col>
      <xdr:colOff>498231</xdr:colOff>
      <xdr:row>52</xdr:row>
      <xdr:rowOff>37577</xdr:rowOff>
    </xdr:from>
    <xdr:to>
      <xdr:col>13</xdr:col>
      <xdr:colOff>494493</xdr:colOff>
      <xdr:row>54</xdr:row>
      <xdr:rowOff>109904</xdr:rowOff>
    </xdr:to>
    <xdr:cxnSp macro="">
      <xdr:nvCxnSpPr>
        <xdr:cNvPr id="455" name="Прямая соединительная линия 454"/>
        <xdr:cNvCxnSpPr>
          <a:stCxn id="459" idx="2"/>
        </xdr:cNvCxnSpPr>
      </xdr:nvCxnSpPr>
      <xdr:spPr>
        <a:xfrm flipH="1">
          <a:off x="7795846" y="10163385"/>
          <a:ext cx="604397" cy="607192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541294</xdr:colOff>
      <xdr:row>48</xdr:row>
      <xdr:rowOff>70942</xdr:rowOff>
    </xdr:from>
    <xdr:to>
      <xdr:col>14</xdr:col>
      <xdr:colOff>238787</xdr:colOff>
      <xdr:row>52</xdr:row>
      <xdr:rowOff>56655</xdr:rowOff>
    </xdr:to>
    <xdr:grpSp>
      <xdr:nvGrpSpPr>
        <xdr:cNvPr id="456" name="Группа 3258"/>
        <xdr:cNvGrpSpPr>
          <a:grpSpLocks/>
        </xdr:cNvGrpSpPr>
      </xdr:nvGrpSpPr>
      <xdr:grpSpPr bwMode="auto">
        <a:xfrm flipH="1">
          <a:off x="7780294" y="9421317"/>
          <a:ext cx="903993" cy="795338"/>
          <a:chOff x="11449050" y="8108516"/>
          <a:chExt cx="867382" cy="765602"/>
        </a:xfrm>
      </xdr:grpSpPr>
      <xdr:grpSp>
        <xdr:nvGrpSpPr>
          <xdr:cNvPr id="457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459" name="TextBox 458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24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460" name="TextBox 459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159</a:t>
              </a:r>
            </a:p>
            <a:p>
              <a:endParaRPr lang="ru-RU" sz="1100"/>
            </a:p>
          </xdr:txBody>
        </xdr:sp>
        <xdr:sp macro="" textlink="">
          <xdr:nvSpPr>
            <xdr:cNvPr id="461" name="TextBox 460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159</a:t>
              </a:r>
            </a:p>
            <a:p>
              <a:endParaRPr lang="ru-RU" sz="1100"/>
            </a:p>
          </xdr:txBody>
        </xdr:sp>
        <xdr:grpSp>
          <xdr:nvGrpSpPr>
            <xdr:cNvPr id="462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463" name="Прямая соединительная линия 462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464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698" cy="777249"/>
                <a:chOff x="5315978" y="1985003"/>
                <a:chExt cx="808698" cy="777249"/>
              </a:xfrm>
            </xdr:grpSpPr>
            <xdr:cxnSp macro="">
              <xdr:nvCxnSpPr>
                <xdr:cNvPr id="465" name="Прямая соединительная линия 464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66" name="Прямая соединительная линия 465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67" name="Прямая соединительная линия 466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68" name="Прямая соединительная линия 467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469" name="Овал 468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458" name="TextBox 457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10</xdr:col>
      <xdr:colOff>290072</xdr:colOff>
      <xdr:row>49</xdr:row>
      <xdr:rowOff>59558</xdr:rowOff>
    </xdr:from>
    <xdr:to>
      <xdr:col>11</xdr:col>
      <xdr:colOff>21981</xdr:colOff>
      <xdr:row>53</xdr:row>
      <xdr:rowOff>7327</xdr:rowOff>
    </xdr:to>
    <xdr:cxnSp macro="">
      <xdr:nvCxnSpPr>
        <xdr:cNvPr id="473" name="Прямая соединительная линия 472"/>
        <xdr:cNvCxnSpPr>
          <a:stCxn id="477" idx="2"/>
        </xdr:cNvCxnSpPr>
      </xdr:nvCxnSpPr>
      <xdr:spPr>
        <a:xfrm>
          <a:off x="6371418" y="9599212"/>
          <a:ext cx="340044" cy="870961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344929</xdr:colOff>
      <xdr:row>45</xdr:row>
      <xdr:rowOff>85596</xdr:rowOff>
    </xdr:from>
    <xdr:to>
      <xdr:col>11</xdr:col>
      <xdr:colOff>29306</xdr:colOff>
      <xdr:row>49</xdr:row>
      <xdr:rowOff>78636</xdr:rowOff>
    </xdr:to>
    <xdr:grpSp>
      <xdr:nvGrpSpPr>
        <xdr:cNvPr id="474" name="Группа 3258"/>
        <xdr:cNvGrpSpPr>
          <a:grpSpLocks/>
        </xdr:cNvGrpSpPr>
      </xdr:nvGrpSpPr>
      <xdr:grpSpPr bwMode="auto">
        <a:xfrm flipH="1">
          <a:off x="5774179" y="8848596"/>
          <a:ext cx="890877" cy="786790"/>
          <a:chOff x="11449050" y="8108516"/>
          <a:chExt cx="867382" cy="765602"/>
        </a:xfrm>
      </xdr:grpSpPr>
      <xdr:grpSp>
        <xdr:nvGrpSpPr>
          <xdr:cNvPr id="475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477" name="TextBox 476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17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478" name="TextBox 477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219</a:t>
              </a:r>
            </a:p>
            <a:p>
              <a:endParaRPr lang="ru-RU" sz="1100"/>
            </a:p>
          </xdr:txBody>
        </xdr:sp>
        <xdr:sp macro="" textlink="">
          <xdr:nvSpPr>
            <xdr:cNvPr id="479" name="TextBox 478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219</a:t>
              </a:r>
            </a:p>
            <a:p>
              <a:endParaRPr lang="ru-RU" sz="1100"/>
            </a:p>
          </xdr:txBody>
        </xdr:sp>
        <xdr:grpSp>
          <xdr:nvGrpSpPr>
            <xdr:cNvPr id="480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481" name="Прямая соединительная линия 480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482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700" cy="777249"/>
                <a:chOff x="5315978" y="1985003"/>
                <a:chExt cx="808700" cy="777249"/>
              </a:xfrm>
            </xdr:grpSpPr>
            <xdr:cxnSp macro="">
              <xdr:nvCxnSpPr>
                <xdr:cNvPr id="483" name="Прямая соединительная линия 482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84" name="Прямая соединительная линия 483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85" name="Прямая соединительная линия 484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86" name="Прямая соединительная линия 485"/>
                <xdr:cNvCxnSpPr/>
              </xdr:nvCxnSpPr>
              <xdr:spPr>
                <a:xfrm>
                  <a:off x="5493293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487" name="Овал 486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476" name="TextBox 475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14</xdr:col>
      <xdr:colOff>106133</xdr:colOff>
      <xdr:row>47</xdr:row>
      <xdr:rowOff>143677</xdr:rowOff>
    </xdr:from>
    <xdr:to>
      <xdr:col>14</xdr:col>
      <xdr:colOff>457200</xdr:colOff>
      <xdr:row>50</xdr:row>
      <xdr:rowOff>128588</xdr:rowOff>
    </xdr:to>
    <xdr:cxnSp macro="">
      <xdr:nvCxnSpPr>
        <xdr:cNvPr id="490" name="Прямая соединительная линия 489"/>
        <xdr:cNvCxnSpPr>
          <a:stCxn id="494" idx="1"/>
        </xdr:cNvCxnSpPr>
      </xdr:nvCxnSpPr>
      <xdr:spPr>
        <a:xfrm>
          <a:off x="8640533" y="9097177"/>
          <a:ext cx="351067" cy="556411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476662</xdr:colOff>
      <xdr:row>44</xdr:row>
      <xdr:rowOff>69403</xdr:rowOff>
    </xdr:from>
    <xdr:to>
      <xdr:col>15</xdr:col>
      <xdr:colOff>172691</xdr:colOff>
      <xdr:row>48</xdr:row>
      <xdr:rowOff>55116</xdr:rowOff>
    </xdr:to>
    <xdr:grpSp>
      <xdr:nvGrpSpPr>
        <xdr:cNvPr id="491" name="Группа 3258"/>
        <xdr:cNvGrpSpPr>
          <a:grpSpLocks/>
        </xdr:cNvGrpSpPr>
      </xdr:nvGrpSpPr>
      <xdr:grpSpPr bwMode="auto">
        <a:xfrm flipH="1">
          <a:off x="8318912" y="8641903"/>
          <a:ext cx="902529" cy="763588"/>
          <a:chOff x="11449050" y="8108516"/>
          <a:chExt cx="867382" cy="765602"/>
        </a:xfrm>
      </xdr:grpSpPr>
      <xdr:grpSp>
        <xdr:nvGrpSpPr>
          <xdr:cNvPr id="492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494" name="TextBox 493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58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495" name="TextBox 494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133</a:t>
              </a:r>
            </a:p>
            <a:p>
              <a:endParaRPr lang="ru-RU" sz="1100"/>
            </a:p>
          </xdr:txBody>
        </xdr:sp>
        <xdr:sp macro="" textlink="">
          <xdr:nvSpPr>
            <xdr:cNvPr id="496" name="TextBox 495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133</a:t>
              </a:r>
            </a:p>
            <a:p>
              <a:endParaRPr lang="ru-RU" sz="1100"/>
            </a:p>
          </xdr:txBody>
        </xdr:sp>
        <xdr:grpSp>
          <xdr:nvGrpSpPr>
            <xdr:cNvPr id="497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498" name="Прямая соединительная линия 497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499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698" cy="777249"/>
                <a:chOff x="5315978" y="1985003"/>
                <a:chExt cx="808698" cy="777249"/>
              </a:xfrm>
            </xdr:grpSpPr>
            <xdr:cxnSp macro="">
              <xdr:nvCxnSpPr>
                <xdr:cNvPr id="500" name="Прямая соединительная линия 499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01" name="Прямая соединительная линия 500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02" name="Прямая соединительная линия 501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03" name="Прямая соединительная линия 502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504" name="Овал 503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493" name="TextBox 492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18</xdr:col>
      <xdr:colOff>82755</xdr:colOff>
      <xdr:row>40</xdr:row>
      <xdr:rowOff>29638</xdr:rowOff>
    </xdr:from>
    <xdr:to>
      <xdr:col>18</xdr:col>
      <xdr:colOff>533400</xdr:colOff>
      <xdr:row>42</xdr:row>
      <xdr:rowOff>109538</xdr:rowOff>
    </xdr:to>
    <xdr:cxnSp macro="">
      <xdr:nvCxnSpPr>
        <xdr:cNvPr id="506" name="Прямая соединительная линия 505"/>
        <xdr:cNvCxnSpPr>
          <a:stCxn id="510" idx="1"/>
        </xdr:cNvCxnSpPr>
      </xdr:nvCxnSpPr>
      <xdr:spPr>
        <a:xfrm>
          <a:off x="11055555" y="7649638"/>
          <a:ext cx="450645" cy="4609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460612</xdr:colOff>
      <xdr:row>36</xdr:row>
      <xdr:rowOff>145864</xdr:rowOff>
    </xdr:from>
    <xdr:to>
      <xdr:col>19</xdr:col>
      <xdr:colOff>128587</xdr:colOff>
      <xdr:row>40</xdr:row>
      <xdr:rowOff>131577</xdr:rowOff>
    </xdr:to>
    <xdr:grpSp>
      <xdr:nvGrpSpPr>
        <xdr:cNvPr id="507" name="Группа 3258"/>
        <xdr:cNvGrpSpPr>
          <a:grpSpLocks/>
        </xdr:cNvGrpSpPr>
      </xdr:nvGrpSpPr>
      <xdr:grpSpPr bwMode="auto">
        <a:xfrm flipH="1">
          <a:off x="10715862" y="7194364"/>
          <a:ext cx="874475" cy="747713"/>
          <a:chOff x="11449050" y="8108516"/>
          <a:chExt cx="867382" cy="765602"/>
        </a:xfrm>
      </xdr:grpSpPr>
      <xdr:grpSp>
        <xdr:nvGrpSpPr>
          <xdr:cNvPr id="508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510" name="TextBox 509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66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511" name="TextBox 510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133</a:t>
              </a:r>
            </a:p>
            <a:p>
              <a:endParaRPr lang="ru-RU" sz="1100"/>
            </a:p>
          </xdr:txBody>
        </xdr:sp>
        <xdr:sp macro="" textlink="">
          <xdr:nvSpPr>
            <xdr:cNvPr id="512" name="TextBox 511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133</a:t>
              </a:r>
            </a:p>
            <a:p>
              <a:endParaRPr lang="ru-RU" sz="1100"/>
            </a:p>
          </xdr:txBody>
        </xdr:sp>
        <xdr:grpSp>
          <xdr:nvGrpSpPr>
            <xdr:cNvPr id="513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514" name="Прямая соединительная линия 513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515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698" cy="777249"/>
                <a:chOff x="5315978" y="1985003"/>
                <a:chExt cx="808698" cy="777249"/>
              </a:xfrm>
            </xdr:grpSpPr>
            <xdr:cxnSp macro="">
              <xdr:nvCxnSpPr>
                <xdr:cNvPr id="516" name="Прямая соединительная линия 515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17" name="Прямая соединительная линия 516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18" name="Прямая соединительная линия 517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19" name="Прямая соединительная линия 518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520" name="Овал 519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509" name="TextBox 508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22</xdr:col>
      <xdr:colOff>185738</xdr:colOff>
      <xdr:row>42</xdr:row>
      <xdr:rowOff>104775</xdr:rowOff>
    </xdr:from>
    <xdr:to>
      <xdr:col>23</xdr:col>
      <xdr:colOff>56009</xdr:colOff>
      <xdr:row>48</xdr:row>
      <xdr:rowOff>4477</xdr:rowOff>
    </xdr:to>
    <xdr:cxnSp macro="">
      <xdr:nvCxnSpPr>
        <xdr:cNvPr id="522" name="Прямая соединительная линия 521"/>
        <xdr:cNvCxnSpPr>
          <a:stCxn id="526" idx="1"/>
        </xdr:cNvCxnSpPr>
      </xdr:nvCxnSpPr>
      <xdr:spPr>
        <a:xfrm flipH="1" flipV="1">
          <a:off x="13596938" y="8105775"/>
          <a:ext cx="479871" cy="1042702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426533</xdr:colOff>
      <xdr:row>44</xdr:row>
      <xdr:rowOff>120703</xdr:rowOff>
    </xdr:from>
    <xdr:to>
      <xdr:col>24</xdr:col>
      <xdr:colOff>122562</xdr:colOff>
      <xdr:row>48</xdr:row>
      <xdr:rowOff>106416</xdr:rowOff>
    </xdr:to>
    <xdr:grpSp>
      <xdr:nvGrpSpPr>
        <xdr:cNvPr id="523" name="Группа 3258"/>
        <xdr:cNvGrpSpPr>
          <a:grpSpLocks/>
        </xdr:cNvGrpSpPr>
      </xdr:nvGrpSpPr>
      <xdr:grpSpPr bwMode="auto">
        <a:xfrm flipH="1">
          <a:off x="13698033" y="8693203"/>
          <a:ext cx="902529" cy="763588"/>
          <a:chOff x="11449050" y="8108516"/>
          <a:chExt cx="867382" cy="765602"/>
        </a:xfrm>
      </xdr:grpSpPr>
      <xdr:grpSp>
        <xdr:nvGrpSpPr>
          <xdr:cNvPr id="524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526" name="TextBox 525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4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527" name="TextBox 526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89</a:t>
              </a:r>
            </a:p>
            <a:p>
              <a:endParaRPr lang="ru-RU" sz="1100"/>
            </a:p>
          </xdr:txBody>
        </xdr:sp>
        <xdr:sp macro="" textlink="">
          <xdr:nvSpPr>
            <xdr:cNvPr id="528" name="TextBox 527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89</a:t>
              </a:r>
            </a:p>
            <a:p>
              <a:endParaRPr lang="ru-RU" sz="1100"/>
            </a:p>
          </xdr:txBody>
        </xdr:sp>
        <xdr:grpSp>
          <xdr:nvGrpSpPr>
            <xdr:cNvPr id="529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530" name="Прямая соединительная линия 529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531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698" cy="777249"/>
                <a:chOff x="5315978" y="1985003"/>
                <a:chExt cx="808698" cy="777249"/>
              </a:xfrm>
            </xdr:grpSpPr>
            <xdr:cxnSp macro="">
              <xdr:nvCxnSpPr>
                <xdr:cNvPr id="532" name="Прямая соединительная линия 531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33" name="Прямая соединительная линия 532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34" name="Прямая соединительная линия 533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35" name="Прямая соединительная линия 534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536" name="Овал 535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525" name="TextBox 524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23</xdr:col>
      <xdr:colOff>361950</xdr:colOff>
      <xdr:row>40</xdr:row>
      <xdr:rowOff>100012</xdr:rowOff>
    </xdr:from>
    <xdr:to>
      <xdr:col>24</xdr:col>
      <xdr:colOff>232221</xdr:colOff>
      <xdr:row>45</xdr:row>
      <xdr:rowOff>190214</xdr:rowOff>
    </xdr:to>
    <xdr:cxnSp macro="">
      <xdr:nvCxnSpPr>
        <xdr:cNvPr id="537" name="Прямая соединительная линия 536"/>
        <xdr:cNvCxnSpPr>
          <a:stCxn id="541" idx="1"/>
        </xdr:cNvCxnSpPr>
      </xdr:nvCxnSpPr>
      <xdr:spPr>
        <a:xfrm flipH="1" flipV="1">
          <a:off x="14382750" y="7720012"/>
          <a:ext cx="479871" cy="1042702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602745</xdr:colOff>
      <xdr:row>42</xdr:row>
      <xdr:rowOff>115940</xdr:rowOff>
    </xdr:from>
    <xdr:to>
      <xdr:col>25</xdr:col>
      <xdr:colOff>298774</xdr:colOff>
      <xdr:row>46</xdr:row>
      <xdr:rowOff>101653</xdr:rowOff>
    </xdr:to>
    <xdr:grpSp>
      <xdr:nvGrpSpPr>
        <xdr:cNvPr id="538" name="Группа 3258"/>
        <xdr:cNvGrpSpPr>
          <a:grpSpLocks/>
        </xdr:cNvGrpSpPr>
      </xdr:nvGrpSpPr>
      <xdr:grpSpPr bwMode="auto">
        <a:xfrm flipH="1">
          <a:off x="14477495" y="8307440"/>
          <a:ext cx="902529" cy="747713"/>
          <a:chOff x="11449050" y="8108516"/>
          <a:chExt cx="867382" cy="765602"/>
        </a:xfrm>
      </xdr:grpSpPr>
      <xdr:grpSp>
        <xdr:nvGrpSpPr>
          <xdr:cNvPr id="539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541" name="TextBox 540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36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542" name="TextBox 541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108</a:t>
              </a:r>
            </a:p>
            <a:p>
              <a:endParaRPr lang="ru-RU" sz="1100"/>
            </a:p>
          </xdr:txBody>
        </xdr:sp>
        <xdr:sp macro="" textlink="">
          <xdr:nvSpPr>
            <xdr:cNvPr id="543" name="TextBox 542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108</a:t>
              </a:r>
            </a:p>
            <a:p>
              <a:endParaRPr lang="ru-RU" sz="1100"/>
            </a:p>
          </xdr:txBody>
        </xdr:sp>
        <xdr:grpSp>
          <xdr:nvGrpSpPr>
            <xdr:cNvPr id="544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545" name="Прямая соединительная линия 544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546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698" cy="777249"/>
                <a:chOff x="5315978" y="1985003"/>
                <a:chExt cx="808698" cy="777249"/>
              </a:xfrm>
            </xdr:grpSpPr>
            <xdr:cxnSp macro="">
              <xdr:nvCxnSpPr>
                <xdr:cNvPr id="547" name="Прямая соединительная линия 546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48" name="Прямая соединительная линия 547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49" name="Прямая соединительная линия 548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50" name="Прямая соединительная линия 549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551" name="Овал 550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540" name="TextBox 539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23</xdr:col>
      <xdr:colOff>599230</xdr:colOff>
      <xdr:row>34</xdr:row>
      <xdr:rowOff>56864</xdr:rowOff>
    </xdr:from>
    <xdr:to>
      <xdr:col>24</xdr:col>
      <xdr:colOff>271463</xdr:colOff>
      <xdr:row>36</xdr:row>
      <xdr:rowOff>128588</xdr:rowOff>
    </xdr:to>
    <xdr:cxnSp macro="">
      <xdr:nvCxnSpPr>
        <xdr:cNvPr id="552" name="Прямая соединительная линия 551"/>
        <xdr:cNvCxnSpPr>
          <a:stCxn id="556" idx="1"/>
        </xdr:cNvCxnSpPr>
      </xdr:nvCxnSpPr>
      <xdr:spPr>
        <a:xfrm>
          <a:off x="14620030" y="6533864"/>
          <a:ext cx="281833" cy="452724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361950</xdr:colOff>
      <xdr:row>30</xdr:row>
      <xdr:rowOff>173090</xdr:rowOff>
    </xdr:from>
    <xdr:to>
      <xdr:col>25</xdr:col>
      <xdr:colOff>51123</xdr:colOff>
      <xdr:row>34</xdr:row>
      <xdr:rowOff>158803</xdr:rowOff>
    </xdr:to>
    <xdr:grpSp>
      <xdr:nvGrpSpPr>
        <xdr:cNvPr id="553" name="Группа 3258"/>
        <xdr:cNvGrpSpPr>
          <a:grpSpLocks/>
        </xdr:cNvGrpSpPr>
      </xdr:nvGrpSpPr>
      <xdr:grpSpPr bwMode="auto">
        <a:xfrm flipH="1">
          <a:off x="14236700" y="6078590"/>
          <a:ext cx="895673" cy="747713"/>
          <a:chOff x="11449050" y="8108516"/>
          <a:chExt cx="867382" cy="765602"/>
        </a:xfrm>
      </xdr:grpSpPr>
      <xdr:grpSp>
        <xdr:nvGrpSpPr>
          <xdr:cNvPr id="554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556" name="TextBox 555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24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557" name="TextBox 556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108</a:t>
              </a:r>
            </a:p>
            <a:p>
              <a:endParaRPr lang="ru-RU" sz="1100"/>
            </a:p>
          </xdr:txBody>
        </xdr:sp>
        <xdr:sp macro="" textlink="">
          <xdr:nvSpPr>
            <xdr:cNvPr id="558" name="TextBox 557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108</a:t>
              </a:r>
            </a:p>
            <a:p>
              <a:endParaRPr lang="ru-RU" sz="1100"/>
            </a:p>
          </xdr:txBody>
        </xdr:sp>
        <xdr:grpSp>
          <xdr:nvGrpSpPr>
            <xdr:cNvPr id="559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560" name="Прямая соединительная линия 559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561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698" cy="777249"/>
                <a:chOff x="5315978" y="1985003"/>
                <a:chExt cx="808698" cy="777249"/>
              </a:xfrm>
            </xdr:grpSpPr>
            <xdr:cxnSp macro="">
              <xdr:nvCxnSpPr>
                <xdr:cNvPr id="562" name="Прямая соединительная линия 561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63" name="Прямая соединительная линия 562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64" name="Прямая соединительная линия 563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65" name="Прямая соединительная линия 564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566" name="Овал 565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555" name="TextBox 554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20</xdr:col>
      <xdr:colOff>435505</xdr:colOff>
      <xdr:row>39</xdr:row>
      <xdr:rowOff>185739</xdr:rowOff>
    </xdr:from>
    <xdr:to>
      <xdr:col>21</xdr:col>
      <xdr:colOff>585788</xdr:colOff>
      <xdr:row>41</xdr:row>
      <xdr:rowOff>56864</xdr:rowOff>
    </xdr:to>
    <xdr:cxnSp macro="">
      <xdr:nvCxnSpPr>
        <xdr:cNvPr id="568" name="Прямая соединительная линия 567"/>
        <xdr:cNvCxnSpPr>
          <a:stCxn id="572" idx="3"/>
        </xdr:cNvCxnSpPr>
      </xdr:nvCxnSpPr>
      <xdr:spPr>
        <a:xfrm flipV="1">
          <a:off x="12627505" y="7615239"/>
          <a:ext cx="759883" cy="2521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259842</xdr:colOff>
      <xdr:row>37</xdr:row>
      <xdr:rowOff>173090</xdr:rowOff>
    </xdr:from>
    <xdr:to>
      <xdr:col>20</xdr:col>
      <xdr:colOff>461962</xdr:colOff>
      <xdr:row>41</xdr:row>
      <xdr:rowOff>158803</xdr:rowOff>
    </xdr:to>
    <xdr:grpSp>
      <xdr:nvGrpSpPr>
        <xdr:cNvPr id="569" name="Группа 3258"/>
        <xdr:cNvGrpSpPr>
          <a:grpSpLocks/>
        </xdr:cNvGrpSpPr>
      </xdr:nvGrpSpPr>
      <xdr:grpSpPr bwMode="auto">
        <a:xfrm flipH="1">
          <a:off x="11721592" y="7412090"/>
          <a:ext cx="805370" cy="747713"/>
          <a:chOff x="11449050" y="8108516"/>
          <a:chExt cx="867382" cy="765602"/>
        </a:xfrm>
      </xdr:grpSpPr>
      <xdr:grpSp>
        <xdr:nvGrpSpPr>
          <xdr:cNvPr id="570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572" name="TextBox 571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19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573" name="TextBox 572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89</a:t>
              </a:r>
            </a:p>
            <a:p>
              <a:endParaRPr lang="ru-RU" sz="1100"/>
            </a:p>
          </xdr:txBody>
        </xdr:sp>
        <xdr:sp macro="" textlink="">
          <xdr:nvSpPr>
            <xdr:cNvPr id="574" name="TextBox 573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89</a:t>
              </a:r>
            </a:p>
            <a:p>
              <a:endParaRPr lang="ru-RU" sz="1100"/>
            </a:p>
          </xdr:txBody>
        </xdr:sp>
        <xdr:grpSp>
          <xdr:nvGrpSpPr>
            <xdr:cNvPr id="575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576" name="Прямая соединительная линия 575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577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698" cy="777249"/>
                <a:chOff x="5315978" y="1985003"/>
                <a:chExt cx="808698" cy="777249"/>
              </a:xfrm>
            </xdr:grpSpPr>
            <xdr:cxnSp macro="">
              <xdr:nvCxnSpPr>
                <xdr:cNvPr id="578" name="Прямая соединительная линия 577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79" name="Прямая соединительная линия 578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80" name="Прямая соединительная линия 579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81" name="Прямая соединительная линия 580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582" name="Овал 581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571" name="TextBox 570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21</xdr:col>
      <xdr:colOff>523876</xdr:colOff>
      <xdr:row>33</xdr:row>
      <xdr:rowOff>118777</xdr:rowOff>
    </xdr:from>
    <xdr:to>
      <xdr:col>22</xdr:col>
      <xdr:colOff>94581</xdr:colOff>
      <xdr:row>36</xdr:row>
      <xdr:rowOff>109538</xdr:rowOff>
    </xdr:to>
    <xdr:cxnSp macro="">
      <xdr:nvCxnSpPr>
        <xdr:cNvPr id="585" name="Прямая соединительная линия 584"/>
        <xdr:cNvCxnSpPr>
          <a:stCxn id="589" idx="1"/>
        </xdr:cNvCxnSpPr>
      </xdr:nvCxnSpPr>
      <xdr:spPr>
        <a:xfrm flipH="1">
          <a:off x="13325476" y="6405277"/>
          <a:ext cx="180305" cy="562261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490538</xdr:colOff>
      <xdr:row>30</xdr:row>
      <xdr:rowOff>44503</xdr:rowOff>
    </xdr:from>
    <xdr:to>
      <xdr:col>23</xdr:col>
      <xdr:colOff>89221</xdr:colOff>
      <xdr:row>34</xdr:row>
      <xdr:rowOff>30216</xdr:rowOff>
    </xdr:to>
    <xdr:grpSp>
      <xdr:nvGrpSpPr>
        <xdr:cNvPr id="586" name="Группа 3258"/>
        <xdr:cNvGrpSpPr>
          <a:grpSpLocks/>
        </xdr:cNvGrpSpPr>
      </xdr:nvGrpSpPr>
      <xdr:grpSpPr bwMode="auto">
        <a:xfrm flipH="1">
          <a:off x="13158788" y="5950003"/>
          <a:ext cx="805183" cy="747713"/>
          <a:chOff x="11449050" y="8108516"/>
          <a:chExt cx="867382" cy="765602"/>
        </a:xfrm>
      </xdr:grpSpPr>
      <xdr:grpSp>
        <xdr:nvGrpSpPr>
          <xdr:cNvPr id="587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589" name="TextBox 588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19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590" name="TextBox 589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89</a:t>
              </a:r>
            </a:p>
            <a:p>
              <a:endParaRPr lang="ru-RU" sz="1100"/>
            </a:p>
          </xdr:txBody>
        </xdr:sp>
        <xdr:sp macro="" textlink="">
          <xdr:nvSpPr>
            <xdr:cNvPr id="591" name="TextBox 590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89</a:t>
              </a:r>
            </a:p>
            <a:p>
              <a:endParaRPr lang="ru-RU" sz="1100"/>
            </a:p>
          </xdr:txBody>
        </xdr:sp>
        <xdr:grpSp>
          <xdr:nvGrpSpPr>
            <xdr:cNvPr id="592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593" name="Прямая соединительная линия 592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594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698" cy="777249"/>
                <a:chOff x="5315978" y="1985003"/>
                <a:chExt cx="808698" cy="777249"/>
              </a:xfrm>
            </xdr:grpSpPr>
            <xdr:cxnSp macro="">
              <xdr:nvCxnSpPr>
                <xdr:cNvPr id="595" name="Прямая соединительная линия 594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96" name="Прямая соединительная линия 595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97" name="Прямая соединительная линия 596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98" name="Прямая соединительная линия 597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599" name="Овал 598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588" name="TextBox 587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22</xdr:col>
      <xdr:colOff>195263</xdr:colOff>
      <xdr:row>37</xdr:row>
      <xdr:rowOff>185738</xdr:rowOff>
    </xdr:from>
    <xdr:to>
      <xdr:col>23</xdr:col>
      <xdr:colOff>133350</xdr:colOff>
      <xdr:row>38</xdr:row>
      <xdr:rowOff>171451</xdr:rowOff>
    </xdr:to>
    <xdr:cxnSp macro="">
      <xdr:nvCxnSpPr>
        <xdr:cNvPr id="601" name="Прямая соединительная линия 600"/>
        <xdr:cNvCxnSpPr/>
      </xdr:nvCxnSpPr>
      <xdr:spPr>
        <a:xfrm flipH="1" flipV="1">
          <a:off x="13606463" y="7234238"/>
          <a:ext cx="547687" cy="176213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500062</xdr:colOff>
      <xdr:row>34</xdr:row>
      <xdr:rowOff>177853</xdr:rowOff>
    </xdr:from>
    <xdr:to>
      <xdr:col>24</xdr:col>
      <xdr:colOff>133345</xdr:colOff>
      <xdr:row>38</xdr:row>
      <xdr:rowOff>163566</xdr:rowOff>
    </xdr:to>
    <xdr:grpSp>
      <xdr:nvGrpSpPr>
        <xdr:cNvPr id="602" name="Группа 3258"/>
        <xdr:cNvGrpSpPr>
          <a:grpSpLocks/>
        </xdr:cNvGrpSpPr>
      </xdr:nvGrpSpPr>
      <xdr:grpSpPr bwMode="auto">
        <a:xfrm flipH="1">
          <a:off x="13771562" y="6845353"/>
          <a:ext cx="839783" cy="747713"/>
          <a:chOff x="11449050" y="8108516"/>
          <a:chExt cx="867382" cy="765602"/>
        </a:xfrm>
      </xdr:grpSpPr>
      <xdr:grpSp>
        <xdr:nvGrpSpPr>
          <xdr:cNvPr id="603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610" name="TextBox 609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6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612" name="TextBox 611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75</a:t>
              </a:r>
            </a:p>
            <a:p>
              <a:endParaRPr lang="ru-RU" sz="1100"/>
            </a:p>
          </xdr:txBody>
        </xdr:sp>
        <xdr:sp macro="" textlink="">
          <xdr:nvSpPr>
            <xdr:cNvPr id="613" name="TextBox 612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grpSp>
          <xdr:nvGrpSpPr>
            <xdr:cNvPr id="614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615" name="Прямая соединительная линия 614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616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698" cy="777249"/>
                <a:chOff x="5315978" y="1985003"/>
                <a:chExt cx="808698" cy="777249"/>
              </a:xfrm>
            </xdr:grpSpPr>
            <xdr:cxnSp macro="">
              <xdr:nvCxnSpPr>
                <xdr:cNvPr id="617" name="Прямая соединительная линия 616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18" name="Прямая соединительная линия 617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19" name="Прямая соединительная линия 618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20" name="Прямая соединительная линия 619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621" name="Овал 620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604" name="TextBox 603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18</xdr:col>
      <xdr:colOff>509763</xdr:colOff>
      <xdr:row>35</xdr:row>
      <xdr:rowOff>90202</xdr:rowOff>
    </xdr:from>
    <xdr:to>
      <xdr:col>21</xdr:col>
      <xdr:colOff>483395</xdr:colOff>
      <xdr:row>38</xdr:row>
      <xdr:rowOff>99228</xdr:rowOff>
    </xdr:to>
    <xdr:cxnSp macro="">
      <xdr:nvCxnSpPr>
        <xdr:cNvPr id="628" name="Прямая соединительная линия 627"/>
        <xdr:cNvCxnSpPr>
          <a:stCxn id="632" idx="1"/>
          <a:endCxn id="195" idx="2"/>
        </xdr:cNvCxnSpPr>
      </xdr:nvCxnSpPr>
      <xdr:spPr>
        <a:xfrm>
          <a:off x="11482563" y="6757702"/>
          <a:ext cx="1802432" cy="580526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302706</xdr:colOff>
      <xdr:row>32</xdr:row>
      <xdr:rowOff>15928</xdr:rowOff>
    </xdr:from>
    <xdr:to>
      <xdr:col>19</xdr:col>
      <xdr:colOff>485774</xdr:colOff>
      <xdr:row>36</xdr:row>
      <xdr:rowOff>1641</xdr:rowOff>
    </xdr:to>
    <xdr:grpSp>
      <xdr:nvGrpSpPr>
        <xdr:cNvPr id="629" name="Группа 3258"/>
        <xdr:cNvGrpSpPr>
          <a:grpSpLocks/>
        </xdr:cNvGrpSpPr>
      </xdr:nvGrpSpPr>
      <xdr:grpSpPr bwMode="auto">
        <a:xfrm flipH="1">
          <a:off x="11161206" y="6302428"/>
          <a:ext cx="786318" cy="747713"/>
          <a:chOff x="11449050" y="8108516"/>
          <a:chExt cx="867382" cy="765602"/>
        </a:xfrm>
      </xdr:grpSpPr>
      <xdr:grpSp>
        <xdr:nvGrpSpPr>
          <xdr:cNvPr id="630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632" name="TextBox 631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1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633" name="TextBox 632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75</a:t>
              </a:r>
            </a:p>
            <a:p>
              <a:endParaRPr lang="ru-RU" sz="1100"/>
            </a:p>
          </xdr:txBody>
        </xdr:sp>
        <xdr:sp macro="" textlink="">
          <xdr:nvSpPr>
            <xdr:cNvPr id="634" name="TextBox 633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grpSp>
          <xdr:nvGrpSpPr>
            <xdr:cNvPr id="635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636" name="Прямая соединительная линия 635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637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698" cy="777249"/>
                <a:chOff x="5315978" y="1985003"/>
                <a:chExt cx="808698" cy="777249"/>
              </a:xfrm>
            </xdr:grpSpPr>
            <xdr:cxnSp macro="">
              <xdr:nvCxnSpPr>
                <xdr:cNvPr id="638" name="Прямая соединительная линия 637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39" name="Прямая соединительная линия 638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40" name="Прямая соединительная линия 639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41" name="Прямая соединительная линия 640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642" name="Овал 641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631" name="TextBox 630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9</xdr:col>
      <xdr:colOff>461963</xdr:colOff>
      <xdr:row>62</xdr:row>
      <xdr:rowOff>14288</xdr:rowOff>
    </xdr:from>
    <xdr:to>
      <xdr:col>11</xdr:col>
      <xdr:colOff>580200</xdr:colOff>
      <xdr:row>62</xdr:row>
      <xdr:rowOff>87636</xdr:rowOff>
    </xdr:to>
    <xdr:cxnSp macro="">
      <xdr:nvCxnSpPr>
        <xdr:cNvPr id="646" name="Прямая соединительная линия 645"/>
        <xdr:cNvCxnSpPr>
          <a:stCxn id="651" idx="1"/>
        </xdr:cNvCxnSpPr>
      </xdr:nvCxnSpPr>
      <xdr:spPr>
        <a:xfrm flipH="1" flipV="1">
          <a:off x="5948363" y="11825288"/>
          <a:ext cx="1337437" cy="7334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341129</xdr:colOff>
      <xdr:row>59</xdr:row>
      <xdr:rowOff>161636</xdr:rowOff>
    </xdr:from>
    <xdr:to>
      <xdr:col>13</xdr:col>
      <xdr:colOff>37158</xdr:colOff>
      <xdr:row>63</xdr:row>
      <xdr:rowOff>147349</xdr:rowOff>
    </xdr:to>
    <xdr:grpSp>
      <xdr:nvGrpSpPr>
        <xdr:cNvPr id="647" name="Группа 3258"/>
        <xdr:cNvGrpSpPr>
          <a:grpSpLocks/>
        </xdr:cNvGrpSpPr>
      </xdr:nvGrpSpPr>
      <xdr:grpSpPr bwMode="auto">
        <a:xfrm flipH="1">
          <a:off x="6976879" y="11813886"/>
          <a:ext cx="902529" cy="779463"/>
          <a:chOff x="11449050" y="8108516"/>
          <a:chExt cx="867382" cy="765602"/>
        </a:xfrm>
      </xdr:grpSpPr>
      <xdr:grpSp>
        <xdr:nvGrpSpPr>
          <xdr:cNvPr id="648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650" name="TextBox 649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64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651" name="TextBox 650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89</a:t>
              </a:r>
            </a:p>
            <a:p>
              <a:endParaRPr lang="ru-RU" sz="1100"/>
            </a:p>
          </xdr:txBody>
        </xdr:sp>
        <xdr:sp macro="" textlink="">
          <xdr:nvSpPr>
            <xdr:cNvPr id="652" name="TextBox 651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89</a:t>
              </a:r>
            </a:p>
            <a:p>
              <a:endParaRPr lang="ru-RU" sz="1100"/>
            </a:p>
          </xdr:txBody>
        </xdr:sp>
        <xdr:grpSp>
          <xdr:nvGrpSpPr>
            <xdr:cNvPr id="653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654" name="Прямая соединительная линия 653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655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698" cy="777249"/>
                <a:chOff x="5315978" y="1985003"/>
                <a:chExt cx="808698" cy="777249"/>
              </a:xfrm>
            </xdr:grpSpPr>
            <xdr:cxnSp macro="">
              <xdr:nvCxnSpPr>
                <xdr:cNvPr id="656" name="Прямая соединительная линия 655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57" name="Прямая соединительная линия 656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58" name="Прямая соединительная линия 657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59" name="Прямая соединительная линия 658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660" name="Овал 659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649" name="TextBox 648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7</xdr:col>
      <xdr:colOff>72699</xdr:colOff>
      <xdr:row>62</xdr:row>
      <xdr:rowOff>64118</xdr:rowOff>
    </xdr:from>
    <xdr:to>
      <xdr:col>7</xdr:col>
      <xdr:colOff>167311</xdr:colOff>
      <xdr:row>62</xdr:row>
      <xdr:rowOff>176111</xdr:rowOff>
    </xdr:to>
    <xdr:sp macro="" textlink="">
      <xdr:nvSpPr>
        <xdr:cNvPr id="667" name="Равнобедренный треугольник 666"/>
        <xdr:cNvSpPr/>
      </xdr:nvSpPr>
      <xdr:spPr>
        <a:xfrm rot="12180654">
          <a:off x="4331139" y="11918224"/>
          <a:ext cx="94612" cy="111993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8</xdr:col>
      <xdr:colOff>270316</xdr:colOff>
      <xdr:row>57</xdr:row>
      <xdr:rowOff>166402</xdr:rowOff>
    </xdr:from>
    <xdr:to>
      <xdr:col>8</xdr:col>
      <xdr:colOff>495300</xdr:colOff>
      <xdr:row>59</xdr:row>
      <xdr:rowOff>80963</xdr:rowOff>
    </xdr:to>
    <xdr:cxnSp macro="">
      <xdr:nvCxnSpPr>
        <xdr:cNvPr id="674" name="Прямая соединительная линия 673"/>
        <xdr:cNvCxnSpPr>
          <a:stCxn id="678" idx="1"/>
        </xdr:cNvCxnSpPr>
      </xdr:nvCxnSpPr>
      <xdr:spPr>
        <a:xfrm>
          <a:off x="5147116" y="11024902"/>
          <a:ext cx="224984" cy="295561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31245</xdr:colOff>
      <xdr:row>54</xdr:row>
      <xdr:rowOff>92128</xdr:rowOff>
    </xdr:from>
    <xdr:to>
      <xdr:col>9</xdr:col>
      <xdr:colOff>336874</xdr:colOff>
      <xdr:row>58</xdr:row>
      <xdr:rowOff>77841</xdr:rowOff>
    </xdr:to>
    <xdr:grpSp>
      <xdr:nvGrpSpPr>
        <xdr:cNvPr id="675" name="Группа 3258"/>
        <xdr:cNvGrpSpPr>
          <a:grpSpLocks/>
        </xdr:cNvGrpSpPr>
      </xdr:nvGrpSpPr>
      <xdr:grpSpPr bwMode="auto">
        <a:xfrm flipH="1">
          <a:off x="4857245" y="10791878"/>
          <a:ext cx="908879" cy="747713"/>
          <a:chOff x="11449050" y="8108516"/>
          <a:chExt cx="867382" cy="765602"/>
        </a:xfrm>
      </xdr:grpSpPr>
      <xdr:grpSp>
        <xdr:nvGrpSpPr>
          <xdr:cNvPr id="676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678" name="TextBox 677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70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679" name="TextBox 678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219</a:t>
              </a:r>
            </a:p>
            <a:p>
              <a:endParaRPr lang="ru-RU" sz="1100"/>
            </a:p>
          </xdr:txBody>
        </xdr:sp>
        <xdr:sp macro="" textlink="">
          <xdr:nvSpPr>
            <xdr:cNvPr id="680" name="TextBox 679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219</a:t>
              </a:r>
            </a:p>
            <a:p>
              <a:endParaRPr lang="ru-RU" sz="1100"/>
            </a:p>
          </xdr:txBody>
        </xdr:sp>
        <xdr:grpSp>
          <xdr:nvGrpSpPr>
            <xdr:cNvPr id="681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682" name="Прямая соединительная линия 681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683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698" cy="777249"/>
                <a:chOff x="5315978" y="1985003"/>
                <a:chExt cx="808698" cy="777249"/>
              </a:xfrm>
            </xdr:grpSpPr>
            <xdr:cxnSp macro="">
              <xdr:nvCxnSpPr>
                <xdr:cNvPr id="684" name="Прямая соединительная линия 683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85" name="Прямая соединительная линия 684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86" name="Прямая соединительная линия 685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87" name="Прямая соединительная линия 686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688" name="Овал 687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677" name="TextBox 676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4</xdr:col>
      <xdr:colOff>601533</xdr:colOff>
      <xdr:row>62</xdr:row>
      <xdr:rowOff>181229</xdr:rowOff>
    </xdr:from>
    <xdr:to>
      <xdr:col>6</xdr:col>
      <xdr:colOff>594258</xdr:colOff>
      <xdr:row>64</xdr:row>
      <xdr:rowOff>44770</xdr:rowOff>
    </xdr:to>
    <xdr:cxnSp macro="">
      <xdr:nvCxnSpPr>
        <xdr:cNvPr id="690" name="Прямая соединительная линия 689"/>
        <xdr:cNvCxnSpPr>
          <a:stCxn id="696" idx="1"/>
        </xdr:cNvCxnSpPr>
      </xdr:nvCxnSpPr>
      <xdr:spPr>
        <a:xfrm flipV="1">
          <a:off x="3046002" y="11939968"/>
          <a:ext cx="1214960" cy="2428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361669</xdr:colOff>
      <xdr:row>62</xdr:row>
      <xdr:rowOff>90273</xdr:rowOff>
    </xdr:from>
    <xdr:to>
      <xdr:col>6</xdr:col>
      <xdr:colOff>57698</xdr:colOff>
      <xdr:row>66</xdr:row>
      <xdr:rowOff>75986</xdr:rowOff>
    </xdr:to>
    <xdr:grpSp>
      <xdr:nvGrpSpPr>
        <xdr:cNvPr id="691" name="Группа 3258"/>
        <xdr:cNvGrpSpPr>
          <a:grpSpLocks/>
        </xdr:cNvGrpSpPr>
      </xdr:nvGrpSpPr>
      <xdr:grpSpPr bwMode="auto">
        <a:xfrm flipH="1">
          <a:off x="2774669" y="12329898"/>
          <a:ext cx="902529" cy="779463"/>
          <a:chOff x="11449050" y="8108516"/>
          <a:chExt cx="867382" cy="765602"/>
        </a:xfrm>
      </xdr:grpSpPr>
      <xdr:grpSp>
        <xdr:nvGrpSpPr>
          <xdr:cNvPr id="692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694" name="TextBox 693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9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695" name="TextBox 694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159</a:t>
              </a:r>
            </a:p>
            <a:p>
              <a:endParaRPr lang="ru-RU" sz="1100"/>
            </a:p>
          </xdr:txBody>
        </xdr:sp>
        <xdr:sp macro="" textlink="">
          <xdr:nvSpPr>
            <xdr:cNvPr id="696" name="TextBox 695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159</a:t>
              </a:r>
            </a:p>
            <a:p>
              <a:endParaRPr lang="ru-RU" sz="1100"/>
            </a:p>
          </xdr:txBody>
        </xdr:sp>
        <xdr:grpSp>
          <xdr:nvGrpSpPr>
            <xdr:cNvPr id="697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698" name="Прямая соединительная линия 697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699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698" cy="777249"/>
                <a:chOff x="5315978" y="1985003"/>
                <a:chExt cx="808698" cy="777249"/>
              </a:xfrm>
            </xdr:grpSpPr>
            <xdr:cxnSp macro="">
              <xdr:nvCxnSpPr>
                <xdr:cNvPr id="700" name="Прямая соединительная линия 699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01" name="Прямая соединительная линия 700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02" name="Прямая соединительная линия 701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03" name="Прямая соединительная линия 702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704" name="Овал 703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693" name="TextBox 692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6</xdr:col>
      <xdr:colOff>22421</xdr:colOff>
      <xdr:row>56</xdr:row>
      <xdr:rowOff>56635</xdr:rowOff>
    </xdr:from>
    <xdr:to>
      <xdr:col>7</xdr:col>
      <xdr:colOff>543182</xdr:colOff>
      <xdr:row>57</xdr:row>
      <xdr:rowOff>85440</xdr:rowOff>
    </xdr:to>
    <xdr:cxnSp macro="">
      <xdr:nvCxnSpPr>
        <xdr:cNvPr id="710" name="Прямая соединительная линия 709"/>
        <xdr:cNvCxnSpPr>
          <a:stCxn id="714" idx="1"/>
        </xdr:cNvCxnSpPr>
      </xdr:nvCxnSpPr>
      <xdr:spPr>
        <a:xfrm flipV="1">
          <a:off x="3683110" y="10724635"/>
          <a:ext cx="1130876" cy="21930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393195</xdr:colOff>
      <xdr:row>54</xdr:row>
      <xdr:rowOff>11166</xdr:rowOff>
    </xdr:from>
    <xdr:to>
      <xdr:col>7</xdr:col>
      <xdr:colOff>89224</xdr:colOff>
      <xdr:row>57</xdr:row>
      <xdr:rowOff>187379</xdr:rowOff>
    </xdr:to>
    <xdr:grpSp>
      <xdr:nvGrpSpPr>
        <xdr:cNvPr id="711" name="Группа 3258"/>
        <xdr:cNvGrpSpPr>
          <a:grpSpLocks/>
        </xdr:cNvGrpSpPr>
      </xdr:nvGrpSpPr>
      <xdr:grpSpPr bwMode="auto">
        <a:xfrm flipH="1">
          <a:off x="3409445" y="10710916"/>
          <a:ext cx="902529" cy="747713"/>
          <a:chOff x="11449050" y="8108516"/>
          <a:chExt cx="867382" cy="765602"/>
        </a:xfrm>
      </xdr:grpSpPr>
      <xdr:grpSp>
        <xdr:nvGrpSpPr>
          <xdr:cNvPr id="712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714" name="TextBox 713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42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715" name="TextBox 714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108</a:t>
              </a:r>
            </a:p>
            <a:p>
              <a:endParaRPr lang="ru-RU" sz="1100"/>
            </a:p>
          </xdr:txBody>
        </xdr:sp>
        <xdr:sp macro="" textlink="">
          <xdr:nvSpPr>
            <xdr:cNvPr id="716" name="TextBox 715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108</a:t>
              </a:r>
            </a:p>
            <a:p>
              <a:endParaRPr lang="ru-RU" sz="1100"/>
            </a:p>
          </xdr:txBody>
        </xdr:sp>
        <xdr:grpSp>
          <xdr:nvGrpSpPr>
            <xdr:cNvPr id="717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718" name="Прямая соединительная линия 717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719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698" cy="777249"/>
                <a:chOff x="5315978" y="1985003"/>
                <a:chExt cx="808698" cy="777249"/>
              </a:xfrm>
            </xdr:grpSpPr>
            <xdr:cxnSp macro="">
              <xdr:nvCxnSpPr>
                <xdr:cNvPr id="720" name="Прямая соединительная линия 719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21" name="Прямая соединительная линия 720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22" name="Прямая соединительная линия 721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23" name="Прямая соединительная линия 722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724" name="Овал 723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713" name="TextBox 712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5</xdr:col>
      <xdr:colOff>184591</xdr:colOff>
      <xdr:row>49</xdr:row>
      <xdr:rowOff>156866</xdr:rowOff>
    </xdr:from>
    <xdr:to>
      <xdr:col>7</xdr:col>
      <xdr:colOff>250229</xdr:colOff>
      <xdr:row>52</xdr:row>
      <xdr:rowOff>118777</xdr:rowOff>
    </xdr:to>
    <xdr:cxnSp macro="">
      <xdr:nvCxnSpPr>
        <xdr:cNvPr id="726" name="Прямая соединительная линия 725"/>
        <xdr:cNvCxnSpPr>
          <a:stCxn id="730" idx="1"/>
          <a:endCxn id="263" idx="3"/>
        </xdr:cNvCxnSpPr>
      </xdr:nvCxnSpPr>
      <xdr:spPr>
        <a:xfrm flipV="1">
          <a:off x="3232591" y="9491366"/>
          <a:ext cx="1284838" cy="533411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555120</xdr:colOff>
      <xdr:row>49</xdr:row>
      <xdr:rowOff>44503</xdr:rowOff>
    </xdr:from>
    <xdr:to>
      <xdr:col>6</xdr:col>
      <xdr:colOff>251149</xdr:colOff>
      <xdr:row>53</xdr:row>
      <xdr:rowOff>30216</xdr:rowOff>
    </xdr:to>
    <xdr:grpSp>
      <xdr:nvGrpSpPr>
        <xdr:cNvPr id="727" name="Группа 3258"/>
        <xdr:cNvGrpSpPr>
          <a:grpSpLocks/>
        </xdr:cNvGrpSpPr>
      </xdr:nvGrpSpPr>
      <xdr:grpSpPr bwMode="auto">
        <a:xfrm flipH="1">
          <a:off x="2968120" y="9601253"/>
          <a:ext cx="902529" cy="922338"/>
          <a:chOff x="11449050" y="8108516"/>
          <a:chExt cx="867382" cy="765602"/>
        </a:xfrm>
      </xdr:grpSpPr>
      <xdr:grpSp>
        <xdr:nvGrpSpPr>
          <xdr:cNvPr id="728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730" name="TextBox 729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5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731" name="TextBox 730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sp macro="" textlink="">
          <xdr:nvSpPr>
            <xdr:cNvPr id="732" name="TextBox 731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grpSp>
          <xdr:nvGrpSpPr>
            <xdr:cNvPr id="733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734" name="Прямая соединительная линия 733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735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698" cy="777249"/>
                <a:chOff x="5315978" y="1985003"/>
                <a:chExt cx="808698" cy="777249"/>
              </a:xfrm>
            </xdr:grpSpPr>
            <xdr:cxnSp macro="">
              <xdr:nvCxnSpPr>
                <xdr:cNvPr id="736" name="Прямая соединительная линия 735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37" name="Прямая соединительная линия 736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38" name="Прямая соединительная линия 737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39" name="Прямая соединительная линия 738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740" name="Овал 739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729" name="TextBox 728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8</xdr:col>
      <xdr:colOff>6498</xdr:colOff>
      <xdr:row>49</xdr:row>
      <xdr:rowOff>83213</xdr:rowOff>
    </xdr:from>
    <xdr:to>
      <xdr:col>8</xdr:col>
      <xdr:colOff>465579</xdr:colOff>
      <xdr:row>50</xdr:row>
      <xdr:rowOff>104489</xdr:rowOff>
    </xdr:to>
    <xdr:cxnSp macro="">
      <xdr:nvCxnSpPr>
        <xdr:cNvPr id="743" name="Прямая соединительная линия 742"/>
        <xdr:cNvCxnSpPr>
          <a:stCxn id="747" idx="1"/>
          <a:endCxn id="266" idx="5"/>
        </xdr:cNvCxnSpPr>
      </xdr:nvCxnSpPr>
      <xdr:spPr>
        <a:xfrm flipH="1" flipV="1">
          <a:off x="4883298" y="9417713"/>
          <a:ext cx="459081" cy="211776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226508</xdr:colOff>
      <xdr:row>47</xdr:row>
      <xdr:rowOff>30215</xdr:rowOff>
    </xdr:from>
    <xdr:to>
      <xdr:col>9</xdr:col>
      <xdr:colOff>532137</xdr:colOff>
      <xdr:row>51</xdr:row>
      <xdr:rowOff>15928</xdr:rowOff>
    </xdr:to>
    <xdr:grpSp>
      <xdr:nvGrpSpPr>
        <xdr:cNvPr id="744" name="Группа 3258"/>
        <xdr:cNvGrpSpPr>
          <a:grpSpLocks/>
        </xdr:cNvGrpSpPr>
      </xdr:nvGrpSpPr>
      <xdr:grpSpPr bwMode="auto">
        <a:xfrm flipH="1">
          <a:off x="5052508" y="9174215"/>
          <a:ext cx="908879" cy="795338"/>
          <a:chOff x="11449050" y="8108516"/>
          <a:chExt cx="867382" cy="765602"/>
        </a:xfrm>
      </xdr:grpSpPr>
      <xdr:grpSp>
        <xdr:nvGrpSpPr>
          <xdr:cNvPr id="745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747" name="TextBox 746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1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748" name="TextBox 747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sp macro="" textlink="">
          <xdr:nvSpPr>
            <xdr:cNvPr id="749" name="TextBox 748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grpSp>
          <xdr:nvGrpSpPr>
            <xdr:cNvPr id="750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751" name="Прямая соединительная линия 750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752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698" cy="777249"/>
                <a:chOff x="5315978" y="1985003"/>
                <a:chExt cx="808698" cy="777249"/>
              </a:xfrm>
            </xdr:grpSpPr>
            <xdr:cxnSp macro="">
              <xdr:nvCxnSpPr>
                <xdr:cNvPr id="753" name="Прямая соединительная линия 752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54" name="Прямая соединительная линия 753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55" name="Прямая соединительная линия 754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56" name="Прямая соединительная линия 755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757" name="Овал 756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746" name="TextBox 745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8</xdr:col>
      <xdr:colOff>157167</xdr:colOff>
      <xdr:row>39</xdr:row>
      <xdr:rowOff>171451</xdr:rowOff>
    </xdr:from>
    <xdr:to>
      <xdr:col>9</xdr:col>
      <xdr:colOff>84479</xdr:colOff>
      <xdr:row>44</xdr:row>
      <xdr:rowOff>118777</xdr:rowOff>
    </xdr:to>
    <xdr:cxnSp macro="">
      <xdr:nvCxnSpPr>
        <xdr:cNvPr id="759" name="Прямая соединительная линия 758"/>
        <xdr:cNvCxnSpPr>
          <a:stCxn id="763" idx="1"/>
        </xdr:cNvCxnSpPr>
      </xdr:nvCxnSpPr>
      <xdr:spPr>
        <a:xfrm flipH="1" flipV="1">
          <a:off x="5033967" y="7600951"/>
          <a:ext cx="536912" cy="899826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464629</xdr:colOff>
      <xdr:row>41</xdr:row>
      <xdr:rowOff>44503</xdr:rowOff>
    </xdr:from>
    <xdr:to>
      <xdr:col>10</xdr:col>
      <xdr:colOff>123825</xdr:colOff>
      <xdr:row>45</xdr:row>
      <xdr:rowOff>30216</xdr:rowOff>
    </xdr:to>
    <xdr:grpSp>
      <xdr:nvGrpSpPr>
        <xdr:cNvPr id="760" name="Группа 3258"/>
        <xdr:cNvGrpSpPr>
          <a:grpSpLocks/>
        </xdr:cNvGrpSpPr>
      </xdr:nvGrpSpPr>
      <xdr:grpSpPr bwMode="auto">
        <a:xfrm flipH="1">
          <a:off x="5290629" y="8045503"/>
          <a:ext cx="865696" cy="747713"/>
          <a:chOff x="11449050" y="8108516"/>
          <a:chExt cx="867382" cy="765602"/>
        </a:xfrm>
      </xdr:grpSpPr>
      <xdr:grpSp>
        <xdr:nvGrpSpPr>
          <xdr:cNvPr id="761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763" name="TextBox 762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64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764" name="TextBox 763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108</a:t>
              </a:r>
            </a:p>
            <a:p>
              <a:endParaRPr lang="ru-RU" sz="1100"/>
            </a:p>
          </xdr:txBody>
        </xdr:sp>
        <xdr:sp macro="" textlink="">
          <xdr:nvSpPr>
            <xdr:cNvPr id="765" name="TextBox 764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108</a:t>
              </a:r>
            </a:p>
            <a:p>
              <a:endParaRPr lang="ru-RU" sz="1100"/>
            </a:p>
          </xdr:txBody>
        </xdr:sp>
        <xdr:grpSp>
          <xdr:nvGrpSpPr>
            <xdr:cNvPr id="766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767" name="Прямая соединительная линия 766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768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698" cy="777249"/>
                <a:chOff x="5315978" y="1985003"/>
                <a:chExt cx="808698" cy="777249"/>
              </a:xfrm>
            </xdr:grpSpPr>
            <xdr:cxnSp macro="">
              <xdr:nvCxnSpPr>
                <xdr:cNvPr id="769" name="Прямая соединительная линия 768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70" name="Прямая соединительная линия 769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71" name="Прямая соединительная линия 770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72" name="Прямая соединительная линия 771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773" name="Овал 772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762" name="TextBox 761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9</xdr:col>
      <xdr:colOff>526382</xdr:colOff>
      <xdr:row>34</xdr:row>
      <xdr:rowOff>135355</xdr:rowOff>
    </xdr:from>
    <xdr:to>
      <xdr:col>10</xdr:col>
      <xdr:colOff>225373</xdr:colOff>
      <xdr:row>38</xdr:row>
      <xdr:rowOff>93593</xdr:rowOff>
    </xdr:to>
    <xdr:cxnSp macro="">
      <xdr:nvCxnSpPr>
        <xdr:cNvPr id="775" name="Прямая соединительная линия 774"/>
        <xdr:cNvCxnSpPr>
          <a:stCxn id="779" idx="1"/>
        </xdr:cNvCxnSpPr>
      </xdr:nvCxnSpPr>
      <xdr:spPr>
        <a:xfrm flipH="1" flipV="1">
          <a:off x="6030829" y="6802855"/>
          <a:ext cx="310597" cy="72023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606481</xdr:colOff>
      <xdr:row>35</xdr:row>
      <xdr:rowOff>19319</xdr:rowOff>
    </xdr:from>
    <xdr:to>
      <xdr:col>11</xdr:col>
      <xdr:colOff>265678</xdr:colOff>
      <xdr:row>39</xdr:row>
      <xdr:rowOff>5032</xdr:rowOff>
    </xdr:to>
    <xdr:grpSp>
      <xdr:nvGrpSpPr>
        <xdr:cNvPr id="776" name="Группа 3258"/>
        <xdr:cNvGrpSpPr>
          <a:grpSpLocks/>
        </xdr:cNvGrpSpPr>
      </xdr:nvGrpSpPr>
      <xdr:grpSpPr bwMode="auto">
        <a:xfrm flipH="1">
          <a:off x="6035731" y="6877319"/>
          <a:ext cx="865697" cy="747713"/>
          <a:chOff x="11449050" y="8108516"/>
          <a:chExt cx="867382" cy="765602"/>
        </a:xfrm>
      </xdr:grpSpPr>
      <xdr:grpSp>
        <xdr:nvGrpSpPr>
          <xdr:cNvPr id="777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779" name="TextBox 778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43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780" name="TextBox 779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sp macro="" textlink="">
          <xdr:nvSpPr>
            <xdr:cNvPr id="781" name="TextBox 780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grpSp>
          <xdr:nvGrpSpPr>
            <xdr:cNvPr id="782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783" name="Прямая соединительная линия 782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784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698" cy="777249"/>
                <a:chOff x="5315978" y="1985003"/>
                <a:chExt cx="808698" cy="777249"/>
              </a:xfrm>
            </xdr:grpSpPr>
            <xdr:cxnSp macro="">
              <xdr:nvCxnSpPr>
                <xdr:cNvPr id="785" name="Прямая соединительная линия 784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86" name="Прямая соединительная линия 785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87" name="Прямая соединительная линия 786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88" name="Прямая соединительная линия 787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789" name="Овал 788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778" name="TextBox 777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11</xdr:col>
      <xdr:colOff>598885</xdr:colOff>
      <xdr:row>30</xdr:row>
      <xdr:rowOff>90488</xdr:rowOff>
    </xdr:from>
    <xdr:to>
      <xdr:col>13</xdr:col>
      <xdr:colOff>95190</xdr:colOff>
      <xdr:row>36</xdr:row>
      <xdr:rowOff>104488</xdr:rowOff>
    </xdr:to>
    <xdr:cxnSp macro="">
      <xdr:nvCxnSpPr>
        <xdr:cNvPr id="790" name="Прямая соединительная линия 789"/>
        <xdr:cNvCxnSpPr>
          <a:stCxn id="794" idx="1"/>
        </xdr:cNvCxnSpPr>
      </xdr:nvCxnSpPr>
      <xdr:spPr>
        <a:xfrm flipH="1" flipV="1">
          <a:off x="7278291" y="5805488"/>
          <a:ext cx="710743" cy="11570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475340</xdr:colOff>
      <xdr:row>33</xdr:row>
      <xdr:rowOff>30214</xdr:rowOff>
    </xdr:from>
    <xdr:to>
      <xdr:col>14</xdr:col>
      <xdr:colOff>134536</xdr:colOff>
      <xdr:row>37</xdr:row>
      <xdr:rowOff>15927</xdr:rowOff>
    </xdr:to>
    <xdr:grpSp>
      <xdr:nvGrpSpPr>
        <xdr:cNvPr id="791" name="Группа 3258"/>
        <xdr:cNvGrpSpPr>
          <a:grpSpLocks/>
        </xdr:cNvGrpSpPr>
      </xdr:nvGrpSpPr>
      <xdr:grpSpPr bwMode="auto">
        <a:xfrm flipH="1">
          <a:off x="7714340" y="6507214"/>
          <a:ext cx="865696" cy="747713"/>
          <a:chOff x="11449050" y="8108516"/>
          <a:chExt cx="867382" cy="765602"/>
        </a:xfrm>
      </xdr:grpSpPr>
      <xdr:grpSp>
        <xdr:nvGrpSpPr>
          <xdr:cNvPr id="792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794" name="TextBox 793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6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795" name="TextBox 794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sp macro="" textlink="">
          <xdr:nvSpPr>
            <xdr:cNvPr id="796" name="TextBox 795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grpSp>
          <xdr:nvGrpSpPr>
            <xdr:cNvPr id="797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798" name="Прямая соединительная линия 797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799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698" cy="777249"/>
                <a:chOff x="5315978" y="1985003"/>
                <a:chExt cx="808698" cy="777249"/>
              </a:xfrm>
            </xdr:grpSpPr>
            <xdr:cxnSp macro="">
              <xdr:nvCxnSpPr>
                <xdr:cNvPr id="800" name="Прямая соединительная линия 799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01" name="Прямая соединительная линия 800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02" name="Прямая соединительная линия 801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03" name="Прямая соединительная линия 802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804" name="Овал 803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793" name="TextBox 792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9</xdr:col>
      <xdr:colOff>551199</xdr:colOff>
      <xdr:row>21</xdr:row>
      <xdr:rowOff>90200</xdr:rowOff>
    </xdr:from>
    <xdr:to>
      <xdr:col>11</xdr:col>
      <xdr:colOff>576263</xdr:colOff>
      <xdr:row>25</xdr:row>
      <xdr:rowOff>66675</xdr:rowOff>
    </xdr:to>
    <xdr:cxnSp macro="">
      <xdr:nvCxnSpPr>
        <xdr:cNvPr id="806" name="Прямая соединительная линия 805"/>
        <xdr:cNvCxnSpPr>
          <a:stCxn id="810" idx="1"/>
        </xdr:cNvCxnSpPr>
      </xdr:nvCxnSpPr>
      <xdr:spPr>
        <a:xfrm>
          <a:off x="6037599" y="4090700"/>
          <a:ext cx="1244264" cy="7384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321749</xdr:colOff>
      <xdr:row>18</xdr:row>
      <xdr:rowOff>15926</xdr:rowOff>
    </xdr:from>
    <xdr:to>
      <xdr:col>10</xdr:col>
      <xdr:colOff>590545</xdr:colOff>
      <xdr:row>22</xdr:row>
      <xdr:rowOff>1639</xdr:rowOff>
    </xdr:to>
    <xdr:grpSp>
      <xdr:nvGrpSpPr>
        <xdr:cNvPr id="807" name="Группа 3258"/>
        <xdr:cNvGrpSpPr>
          <a:grpSpLocks/>
        </xdr:cNvGrpSpPr>
      </xdr:nvGrpSpPr>
      <xdr:grpSpPr bwMode="auto">
        <a:xfrm flipH="1">
          <a:off x="5750999" y="3635426"/>
          <a:ext cx="872046" cy="747713"/>
          <a:chOff x="11449050" y="8108516"/>
          <a:chExt cx="867382" cy="765602"/>
        </a:xfrm>
      </xdr:grpSpPr>
      <xdr:grpSp>
        <xdr:nvGrpSpPr>
          <xdr:cNvPr id="808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810" name="TextBox 809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31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811" name="TextBox 810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sp macro="" textlink="">
          <xdr:nvSpPr>
            <xdr:cNvPr id="812" name="TextBox 811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grpSp>
          <xdr:nvGrpSpPr>
            <xdr:cNvPr id="813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814" name="Прямая соединительная линия 813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815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698" cy="777249"/>
                <a:chOff x="5315978" y="1985003"/>
                <a:chExt cx="808698" cy="777249"/>
              </a:xfrm>
            </xdr:grpSpPr>
            <xdr:cxnSp macro="">
              <xdr:nvCxnSpPr>
                <xdr:cNvPr id="816" name="Прямая соединительная линия 815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17" name="Прямая соединительная линия 816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18" name="Прямая соединительная линия 817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19" name="Прямая соединительная линия 818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820" name="Овал 819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809" name="TextBox 808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6</xdr:col>
      <xdr:colOff>108287</xdr:colOff>
      <xdr:row>33</xdr:row>
      <xdr:rowOff>28288</xdr:rowOff>
    </xdr:from>
    <xdr:to>
      <xdr:col>8</xdr:col>
      <xdr:colOff>100013</xdr:colOff>
      <xdr:row>33</xdr:row>
      <xdr:rowOff>157163</xdr:rowOff>
    </xdr:to>
    <xdr:cxnSp macro="">
      <xdr:nvCxnSpPr>
        <xdr:cNvPr id="823" name="Прямая соединительная линия 822"/>
        <xdr:cNvCxnSpPr>
          <a:stCxn id="827" idx="1"/>
        </xdr:cNvCxnSpPr>
      </xdr:nvCxnSpPr>
      <xdr:spPr>
        <a:xfrm>
          <a:off x="3765887" y="6314788"/>
          <a:ext cx="1210926" cy="1288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488437</xdr:colOff>
      <xdr:row>29</xdr:row>
      <xdr:rowOff>144514</xdr:rowOff>
    </xdr:from>
    <xdr:to>
      <xdr:col>7</xdr:col>
      <xdr:colOff>147633</xdr:colOff>
      <xdr:row>33</xdr:row>
      <xdr:rowOff>130227</xdr:rowOff>
    </xdr:to>
    <xdr:grpSp>
      <xdr:nvGrpSpPr>
        <xdr:cNvPr id="824" name="Группа 3258"/>
        <xdr:cNvGrpSpPr>
          <a:grpSpLocks/>
        </xdr:cNvGrpSpPr>
      </xdr:nvGrpSpPr>
      <xdr:grpSpPr bwMode="auto">
        <a:xfrm flipH="1">
          <a:off x="3504687" y="5859514"/>
          <a:ext cx="865696" cy="747713"/>
          <a:chOff x="11449050" y="8108516"/>
          <a:chExt cx="867382" cy="765602"/>
        </a:xfrm>
      </xdr:grpSpPr>
      <xdr:grpSp>
        <xdr:nvGrpSpPr>
          <xdr:cNvPr id="825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827" name="TextBox 826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10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828" name="TextBox 827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sp macro="" textlink="">
          <xdr:nvSpPr>
            <xdr:cNvPr id="829" name="TextBox 828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grpSp>
          <xdr:nvGrpSpPr>
            <xdr:cNvPr id="830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831" name="Прямая соединительная линия 830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832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698" cy="777249"/>
                <a:chOff x="5315978" y="1985003"/>
                <a:chExt cx="808698" cy="777249"/>
              </a:xfrm>
            </xdr:grpSpPr>
            <xdr:cxnSp macro="">
              <xdr:nvCxnSpPr>
                <xdr:cNvPr id="833" name="Прямая соединительная линия 832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34" name="Прямая соединительная линия 833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35" name="Прямая соединительная линия 834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36" name="Прямая соединительная линия 835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837" name="Овал 836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826" name="TextBox 825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6</xdr:col>
      <xdr:colOff>555962</xdr:colOff>
      <xdr:row>34</xdr:row>
      <xdr:rowOff>163811</xdr:rowOff>
    </xdr:from>
    <xdr:to>
      <xdr:col>9</xdr:col>
      <xdr:colOff>12327</xdr:colOff>
      <xdr:row>38</xdr:row>
      <xdr:rowOff>114014</xdr:rowOff>
    </xdr:to>
    <xdr:cxnSp macro="">
      <xdr:nvCxnSpPr>
        <xdr:cNvPr id="840" name="Прямая соединительная линия 839"/>
        <xdr:cNvCxnSpPr>
          <a:stCxn id="844" idx="1"/>
          <a:endCxn id="173" idx="1"/>
        </xdr:cNvCxnSpPr>
      </xdr:nvCxnSpPr>
      <xdr:spPr>
        <a:xfrm flipV="1">
          <a:off x="4213562" y="6640811"/>
          <a:ext cx="1285165" cy="712203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326512</xdr:colOff>
      <xdr:row>35</xdr:row>
      <xdr:rowOff>39740</xdr:rowOff>
    </xdr:from>
    <xdr:to>
      <xdr:col>7</xdr:col>
      <xdr:colOff>595308</xdr:colOff>
      <xdr:row>39</xdr:row>
      <xdr:rowOff>25453</xdr:rowOff>
    </xdr:to>
    <xdr:grpSp>
      <xdr:nvGrpSpPr>
        <xdr:cNvPr id="841" name="Группа 3258"/>
        <xdr:cNvGrpSpPr>
          <a:grpSpLocks/>
        </xdr:cNvGrpSpPr>
      </xdr:nvGrpSpPr>
      <xdr:grpSpPr bwMode="auto">
        <a:xfrm flipH="1">
          <a:off x="3946012" y="6897740"/>
          <a:ext cx="872046" cy="747713"/>
          <a:chOff x="11449050" y="8108516"/>
          <a:chExt cx="867382" cy="765602"/>
        </a:xfrm>
      </xdr:grpSpPr>
      <xdr:grpSp>
        <xdr:nvGrpSpPr>
          <xdr:cNvPr id="842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844" name="TextBox 843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6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845" name="TextBox 844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sp macro="" textlink="">
          <xdr:nvSpPr>
            <xdr:cNvPr id="846" name="TextBox 845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grpSp>
          <xdr:nvGrpSpPr>
            <xdr:cNvPr id="847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848" name="Прямая соединительная линия 847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849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698" cy="777249"/>
                <a:chOff x="5315978" y="1985003"/>
                <a:chExt cx="808698" cy="777249"/>
              </a:xfrm>
            </xdr:grpSpPr>
            <xdr:cxnSp macro="">
              <xdr:nvCxnSpPr>
                <xdr:cNvPr id="850" name="Прямая соединительная линия 849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51" name="Прямая соединительная линия 850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52" name="Прямая соединительная линия 851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53" name="Прямая соединительная линия 852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854" name="Овал 853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843" name="TextBox 842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9</xdr:col>
      <xdr:colOff>71438</xdr:colOff>
      <xdr:row>31</xdr:row>
      <xdr:rowOff>57150</xdr:rowOff>
    </xdr:from>
    <xdr:to>
      <xdr:col>9</xdr:col>
      <xdr:colOff>595695</xdr:colOff>
      <xdr:row>33</xdr:row>
      <xdr:rowOff>94963</xdr:rowOff>
    </xdr:to>
    <xdr:cxnSp macro="">
      <xdr:nvCxnSpPr>
        <xdr:cNvPr id="858" name="Прямая соединительная линия 857"/>
        <xdr:cNvCxnSpPr>
          <a:stCxn id="862" idx="1"/>
        </xdr:cNvCxnSpPr>
      </xdr:nvCxnSpPr>
      <xdr:spPr>
        <a:xfrm flipH="1" flipV="1">
          <a:off x="5557838" y="5962650"/>
          <a:ext cx="524257" cy="418813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383660</xdr:colOff>
      <xdr:row>30</xdr:row>
      <xdr:rowOff>20689</xdr:rowOff>
    </xdr:from>
    <xdr:to>
      <xdr:col>10</xdr:col>
      <xdr:colOff>585787</xdr:colOff>
      <xdr:row>34</xdr:row>
      <xdr:rowOff>6402</xdr:rowOff>
    </xdr:to>
    <xdr:grpSp>
      <xdr:nvGrpSpPr>
        <xdr:cNvPr id="859" name="Группа 3258"/>
        <xdr:cNvGrpSpPr>
          <a:grpSpLocks/>
        </xdr:cNvGrpSpPr>
      </xdr:nvGrpSpPr>
      <xdr:grpSpPr bwMode="auto">
        <a:xfrm flipH="1">
          <a:off x="5812910" y="5926189"/>
          <a:ext cx="805377" cy="747713"/>
          <a:chOff x="11449050" y="8108516"/>
          <a:chExt cx="867382" cy="765602"/>
        </a:xfrm>
      </xdr:grpSpPr>
      <xdr:grpSp>
        <xdr:nvGrpSpPr>
          <xdr:cNvPr id="860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862" name="TextBox 861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19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863" name="TextBox 862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sp macro="" textlink="">
          <xdr:nvSpPr>
            <xdr:cNvPr id="864" name="TextBox 863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grpSp>
          <xdr:nvGrpSpPr>
            <xdr:cNvPr id="865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866" name="Прямая соединительная линия 865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867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698" cy="777249"/>
                <a:chOff x="5315978" y="1985003"/>
                <a:chExt cx="808698" cy="777249"/>
              </a:xfrm>
            </xdr:grpSpPr>
            <xdr:cxnSp macro="">
              <xdr:nvCxnSpPr>
                <xdr:cNvPr id="868" name="Прямая соединительная линия 867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69" name="Прямая соединительная линия 868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70" name="Прямая соединительная линия 869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71" name="Прямая соединительная линия 870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872" name="Овал 871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861" name="TextBox 860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6</xdr:col>
      <xdr:colOff>466386</xdr:colOff>
      <xdr:row>25</xdr:row>
      <xdr:rowOff>166401</xdr:rowOff>
    </xdr:from>
    <xdr:to>
      <xdr:col>9</xdr:col>
      <xdr:colOff>228600</xdr:colOff>
      <xdr:row>28</xdr:row>
      <xdr:rowOff>114300</xdr:rowOff>
    </xdr:to>
    <xdr:cxnSp macro="">
      <xdr:nvCxnSpPr>
        <xdr:cNvPr id="875" name="Прямая соединительная линия 874"/>
        <xdr:cNvCxnSpPr>
          <a:stCxn id="879" idx="1"/>
        </xdr:cNvCxnSpPr>
      </xdr:nvCxnSpPr>
      <xdr:spPr>
        <a:xfrm>
          <a:off x="4123986" y="4928901"/>
          <a:ext cx="1591014" cy="519399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252412</xdr:colOff>
      <xdr:row>22</xdr:row>
      <xdr:rowOff>92127</xdr:rowOff>
    </xdr:from>
    <xdr:to>
      <xdr:col>7</xdr:col>
      <xdr:colOff>461961</xdr:colOff>
      <xdr:row>26</xdr:row>
      <xdr:rowOff>77840</xdr:rowOff>
    </xdr:to>
    <xdr:grpSp>
      <xdr:nvGrpSpPr>
        <xdr:cNvPr id="876" name="Группа 3258"/>
        <xdr:cNvGrpSpPr>
          <a:grpSpLocks/>
        </xdr:cNvGrpSpPr>
      </xdr:nvGrpSpPr>
      <xdr:grpSpPr bwMode="auto">
        <a:xfrm flipH="1">
          <a:off x="3871912" y="4473627"/>
          <a:ext cx="812799" cy="747713"/>
          <a:chOff x="11449050" y="8108516"/>
          <a:chExt cx="867382" cy="765602"/>
        </a:xfrm>
      </xdr:grpSpPr>
      <xdr:grpSp>
        <xdr:nvGrpSpPr>
          <xdr:cNvPr id="877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879" name="TextBox 878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9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880" name="TextBox 879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sp macro="" textlink="">
          <xdr:nvSpPr>
            <xdr:cNvPr id="881" name="TextBox 880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grpSp>
          <xdr:nvGrpSpPr>
            <xdr:cNvPr id="882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883" name="Прямая соединительная линия 882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884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698" cy="777249"/>
                <a:chOff x="5315978" y="1985003"/>
                <a:chExt cx="808698" cy="777249"/>
              </a:xfrm>
            </xdr:grpSpPr>
            <xdr:cxnSp macro="">
              <xdr:nvCxnSpPr>
                <xdr:cNvPr id="885" name="Прямая соединительная линия 884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86" name="Прямая соединительная линия 885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87" name="Прямая соединительная линия 886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88" name="Прямая соединительная линия 887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889" name="Овал 888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878" name="TextBox 877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5</xdr:col>
      <xdr:colOff>508819</xdr:colOff>
      <xdr:row>28</xdr:row>
      <xdr:rowOff>152113</xdr:rowOff>
    </xdr:from>
    <xdr:to>
      <xdr:col>9</xdr:col>
      <xdr:colOff>82775</xdr:colOff>
      <xdr:row>29</xdr:row>
      <xdr:rowOff>109425</xdr:rowOff>
    </xdr:to>
    <xdr:cxnSp macro="">
      <xdr:nvCxnSpPr>
        <xdr:cNvPr id="893" name="Прямая соединительная линия 892"/>
        <xdr:cNvCxnSpPr>
          <a:stCxn id="897" idx="1"/>
          <a:endCxn id="182" idx="2"/>
        </xdr:cNvCxnSpPr>
      </xdr:nvCxnSpPr>
      <xdr:spPr>
        <a:xfrm>
          <a:off x="3556819" y="5486113"/>
          <a:ext cx="2012356" cy="147812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304797</xdr:colOff>
      <xdr:row>25</xdr:row>
      <xdr:rowOff>77839</xdr:rowOff>
    </xdr:from>
    <xdr:to>
      <xdr:col>6</xdr:col>
      <xdr:colOff>476249</xdr:colOff>
      <xdr:row>29</xdr:row>
      <xdr:rowOff>63552</xdr:rowOff>
    </xdr:to>
    <xdr:grpSp>
      <xdr:nvGrpSpPr>
        <xdr:cNvPr id="894" name="Группа 3258"/>
        <xdr:cNvGrpSpPr>
          <a:grpSpLocks/>
        </xdr:cNvGrpSpPr>
      </xdr:nvGrpSpPr>
      <xdr:grpSpPr bwMode="auto">
        <a:xfrm flipH="1">
          <a:off x="3321047" y="5030839"/>
          <a:ext cx="774702" cy="747713"/>
          <a:chOff x="11449050" y="8108516"/>
          <a:chExt cx="867382" cy="765602"/>
        </a:xfrm>
      </xdr:grpSpPr>
      <xdr:grpSp>
        <xdr:nvGrpSpPr>
          <xdr:cNvPr id="895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897" name="TextBox 896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2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898" name="TextBox 897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sp macro="" textlink="">
          <xdr:nvSpPr>
            <xdr:cNvPr id="899" name="TextBox 898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grpSp>
          <xdr:nvGrpSpPr>
            <xdr:cNvPr id="900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901" name="Прямая соединительная линия 900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902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698" cy="777249"/>
                <a:chOff x="5315978" y="1985003"/>
                <a:chExt cx="808698" cy="777249"/>
              </a:xfrm>
            </xdr:grpSpPr>
            <xdr:cxnSp macro="">
              <xdr:nvCxnSpPr>
                <xdr:cNvPr id="903" name="Прямая соединительная линия 902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904" name="Прямая соединительная линия 903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905" name="Прямая соединительная линия 904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906" name="Прямая соединительная линия 905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907" name="Овал 906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896" name="TextBox 895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8</xdr:col>
      <xdr:colOff>513276</xdr:colOff>
      <xdr:row>23</xdr:row>
      <xdr:rowOff>137826</xdr:rowOff>
    </xdr:from>
    <xdr:to>
      <xdr:col>9</xdr:col>
      <xdr:colOff>557213</xdr:colOff>
      <xdr:row>25</xdr:row>
      <xdr:rowOff>147638</xdr:rowOff>
    </xdr:to>
    <xdr:cxnSp macro="">
      <xdr:nvCxnSpPr>
        <xdr:cNvPr id="909" name="Прямая соединительная линия 908"/>
        <xdr:cNvCxnSpPr>
          <a:stCxn id="913" idx="1"/>
        </xdr:cNvCxnSpPr>
      </xdr:nvCxnSpPr>
      <xdr:spPr>
        <a:xfrm>
          <a:off x="5390076" y="4519326"/>
          <a:ext cx="653537" cy="390812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307461</xdr:colOff>
      <xdr:row>20</xdr:row>
      <xdr:rowOff>63552</xdr:rowOff>
    </xdr:from>
    <xdr:to>
      <xdr:col>9</xdr:col>
      <xdr:colOff>485774</xdr:colOff>
      <xdr:row>24</xdr:row>
      <xdr:rowOff>49265</xdr:rowOff>
    </xdr:to>
    <xdr:grpSp>
      <xdr:nvGrpSpPr>
        <xdr:cNvPr id="910" name="Группа 3258"/>
        <xdr:cNvGrpSpPr>
          <a:grpSpLocks/>
        </xdr:cNvGrpSpPr>
      </xdr:nvGrpSpPr>
      <xdr:grpSpPr bwMode="auto">
        <a:xfrm flipH="1">
          <a:off x="5133461" y="4064052"/>
          <a:ext cx="781563" cy="747713"/>
          <a:chOff x="11449050" y="8108516"/>
          <a:chExt cx="867382" cy="765602"/>
        </a:xfrm>
      </xdr:grpSpPr>
      <xdr:grpSp>
        <xdr:nvGrpSpPr>
          <xdr:cNvPr id="911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913" name="TextBox 912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12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914" name="TextBox 913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25</a:t>
              </a:r>
            </a:p>
            <a:p>
              <a:endParaRPr lang="ru-RU" sz="1100"/>
            </a:p>
          </xdr:txBody>
        </xdr:sp>
        <xdr:sp macro="" textlink="">
          <xdr:nvSpPr>
            <xdr:cNvPr id="915" name="TextBox 914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25</a:t>
              </a:r>
            </a:p>
            <a:p>
              <a:endParaRPr lang="ru-RU" sz="1100"/>
            </a:p>
          </xdr:txBody>
        </xdr:sp>
        <xdr:grpSp>
          <xdr:nvGrpSpPr>
            <xdr:cNvPr id="916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917" name="Прямая соединительная линия 916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918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698" cy="777249"/>
                <a:chOff x="5315978" y="1985003"/>
                <a:chExt cx="808698" cy="777249"/>
              </a:xfrm>
            </xdr:grpSpPr>
            <xdr:cxnSp macro="">
              <xdr:nvCxnSpPr>
                <xdr:cNvPr id="919" name="Прямая соединительная линия 918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920" name="Прямая соединительная линия 919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921" name="Прямая соединительная линия 920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922" name="Прямая соединительная линия 921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923" name="Овал 922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912" name="TextBox 911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6</xdr:col>
      <xdr:colOff>400050</xdr:colOff>
      <xdr:row>17</xdr:row>
      <xdr:rowOff>133063</xdr:rowOff>
    </xdr:from>
    <xdr:to>
      <xdr:col>7</xdr:col>
      <xdr:colOff>155911</xdr:colOff>
      <xdr:row>19</xdr:row>
      <xdr:rowOff>142875</xdr:rowOff>
    </xdr:to>
    <xdr:cxnSp macro="">
      <xdr:nvCxnSpPr>
        <xdr:cNvPr id="925" name="Прямая соединительная линия 924"/>
        <xdr:cNvCxnSpPr>
          <a:stCxn id="929" idx="1"/>
        </xdr:cNvCxnSpPr>
      </xdr:nvCxnSpPr>
      <xdr:spPr>
        <a:xfrm flipH="1">
          <a:off x="4057650" y="3371563"/>
          <a:ext cx="365461" cy="390812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536061</xdr:colOff>
      <xdr:row>14</xdr:row>
      <xdr:rowOff>58789</xdr:rowOff>
    </xdr:from>
    <xdr:to>
      <xdr:col>8</xdr:col>
      <xdr:colOff>195257</xdr:colOff>
      <xdr:row>18</xdr:row>
      <xdr:rowOff>44502</xdr:rowOff>
    </xdr:to>
    <xdr:grpSp>
      <xdr:nvGrpSpPr>
        <xdr:cNvPr id="926" name="Группа 3258"/>
        <xdr:cNvGrpSpPr>
          <a:grpSpLocks/>
        </xdr:cNvGrpSpPr>
      </xdr:nvGrpSpPr>
      <xdr:grpSpPr bwMode="auto">
        <a:xfrm flipH="1">
          <a:off x="4155561" y="2916289"/>
          <a:ext cx="865696" cy="747713"/>
          <a:chOff x="11449050" y="8108516"/>
          <a:chExt cx="867382" cy="765602"/>
        </a:xfrm>
      </xdr:grpSpPr>
      <xdr:grpSp>
        <xdr:nvGrpSpPr>
          <xdr:cNvPr id="927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929" name="TextBox 928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108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930" name="TextBox 929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sp macro="" textlink="">
          <xdr:nvSpPr>
            <xdr:cNvPr id="931" name="TextBox 930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grpSp>
          <xdr:nvGrpSpPr>
            <xdr:cNvPr id="932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933" name="Прямая соединительная линия 932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934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698" cy="777249"/>
                <a:chOff x="5315978" y="1985003"/>
                <a:chExt cx="808698" cy="777249"/>
              </a:xfrm>
            </xdr:grpSpPr>
            <xdr:cxnSp macro="">
              <xdr:nvCxnSpPr>
                <xdr:cNvPr id="935" name="Прямая соединительная линия 934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936" name="Прямая соединительная линия 935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937" name="Прямая соединительная линия 936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938" name="Прямая соединительная линия 937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939" name="Овал 938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928" name="TextBox 927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7</xdr:col>
      <xdr:colOff>353045</xdr:colOff>
      <xdr:row>42</xdr:row>
      <xdr:rowOff>26643</xdr:rowOff>
    </xdr:from>
    <xdr:to>
      <xdr:col>7</xdr:col>
      <xdr:colOff>597262</xdr:colOff>
      <xdr:row>46</xdr:row>
      <xdr:rowOff>56618</xdr:rowOff>
    </xdr:to>
    <xdr:sp macro="" textlink="">
      <xdr:nvSpPr>
        <xdr:cNvPr id="941" name="TextBox 940"/>
        <xdr:cNvSpPr txBox="1"/>
      </xdr:nvSpPr>
      <xdr:spPr>
        <a:xfrm rot="16200000">
          <a:off x="4346765" y="8272214"/>
          <a:ext cx="789311" cy="244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aseline="0"/>
            <a:t>Эстакада</a:t>
          </a:r>
          <a:endParaRPr lang="ru-RU" sz="1100"/>
        </a:p>
      </xdr:txBody>
    </xdr:sp>
    <xdr:clientData/>
  </xdr:twoCellAnchor>
  <xdr:twoCellAnchor>
    <xdr:from>
      <xdr:col>7</xdr:col>
      <xdr:colOff>459551</xdr:colOff>
      <xdr:row>67</xdr:row>
      <xdr:rowOff>178739</xdr:rowOff>
    </xdr:from>
    <xdr:to>
      <xdr:col>8</xdr:col>
      <xdr:colOff>541840</xdr:colOff>
      <xdr:row>70</xdr:row>
      <xdr:rowOff>32907</xdr:rowOff>
    </xdr:to>
    <xdr:sp macro="" textlink="">
      <xdr:nvSpPr>
        <xdr:cNvPr id="805" name="TextBox 804"/>
        <xdr:cNvSpPr txBox="1"/>
      </xdr:nvSpPr>
      <xdr:spPr>
        <a:xfrm rot="1484825">
          <a:off x="4726751" y="12942239"/>
          <a:ext cx="691889" cy="425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000" baseline="0"/>
            <a:t>Кот. №14</a:t>
          </a:r>
        </a:p>
        <a:p>
          <a:r>
            <a:rPr lang="ru-RU" sz="1000"/>
            <a:t>угольная</a:t>
          </a:r>
        </a:p>
      </xdr:txBody>
    </xdr:sp>
    <xdr:clientData/>
  </xdr:twoCellAnchor>
  <xdr:twoCellAnchor>
    <xdr:from>
      <xdr:col>7</xdr:col>
      <xdr:colOff>261129</xdr:colOff>
      <xdr:row>72</xdr:row>
      <xdr:rowOff>13983</xdr:rowOff>
    </xdr:from>
    <xdr:to>
      <xdr:col>8</xdr:col>
      <xdr:colOff>9062</xdr:colOff>
      <xdr:row>73</xdr:row>
      <xdr:rowOff>15039</xdr:rowOff>
    </xdr:to>
    <xdr:sp macro="" textlink="">
      <xdr:nvSpPr>
        <xdr:cNvPr id="821" name="TextBox 820"/>
        <xdr:cNvSpPr txBox="1"/>
      </xdr:nvSpPr>
      <xdr:spPr>
        <a:xfrm>
          <a:off x="4542366" y="13729983"/>
          <a:ext cx="359538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33</a:t>
          </a:r>
        </a:p>
      </xdr:txBody>
    </xdr:sp>
    <xdr:clientData/>
  </xdr:twoCellAnchor>
  <xdr:twoCellAnchor>
    <xdr:from>
      <xdr:col>4</xdr:col>
      <xdr:colOff>451906</xdr:colOff>
      <xdr:row>62</xdr:row>
      <xdr:rowOff>85260</xdr:rowOff>
    </xdr:from>
    <xdr:to>
      <xdr:col>5</xdr:col>
      <xdr:colOff>199839</xdr:colOff>
      <xdr:row>63</xdr:row>
      <xdr:rowOff>86316</xdr:rowOff>
    </xdr:to>
    <xdr:sp macro="" textlink="">
      <xdr:nvSpPr>
        <xdr:cNvPr id="839" name="TextBox 838"/>
        <xdr:cNvSpPr txBox="1"/>
      </xdr:nvSpPr>
      <xdr:spPr>
        <a:xfrm>
          <a:off x="2898327" y="11896260"/>
          <a:ext cx="359538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16</a:t>
          </a:r>
        </a:p>
      </xdr:txBody>
    </xdr:sp>
    <xdr:clientData/>
  </xdr:twoCellAnchor>
  <xdr:twoCellAnchor>
    <xdr:from>
      <xdr:col>5</xdr:col>
      <xdr:colOff>470586</xdr:colOff>
      <xdr:row>54</xdr:row>
      <xdr:rowOff>11166</xdr:rowOff>
    </xdr:from>
    <xdr:to>
      <xdr:col>6</xdr:col>
      <xdr:colOff>218518</xdr:colOff>
      <xdr:row>55</xdr:row>
      <xdr:rowOff>12222</xdr:rowOff>
    </xdr:to>
    <xdr:sp macro="" textlink="">
      <xdr:nvSpPr>
        <xdr:cNvPr id="855" name="TextBox 854"/>
        <xdr:cNvSpPr txBox="1"/>
      </xdr:nvSpPr>
      <xdr:spPr>
        <a:xfrm>
          <a:off x="3506680" y="10298166"/>
          <a:ext cx="355151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2</a:t>
          </a:r>
        </a:p>
      </xdr:txBody>
    </xdr:sp>
    <xdr:clientData/>
  </xdr:twoCellAnchor>
  <xdr:twoCellAnchor>
    <xdr:from>
      <xdr:col>8</xdr:col>
      <xdr:colOff>114589</xdr:colOff>
      <xdr:row>54</xdr:row>
      <xdr:rowOff>92128</xdr:rowOff>
    </xdr:from>
    <xdr:to>
      <xdr:col>8</xdr:col>
      <xdr:colOff>474127</xdr:colOff>
      <xdr:row>55</xdr:row>
      <xdr:rowOff>93184</xdr:rowOff>
    </xdr:to>
    <xdr:sp macro="" textlink="">
      <xdr:nvSpPr>
        <xdr:cNvPr id="856" name="TextBox 855"/>
        <xdr:cNvSpPr txBox="1"/>
      </xdr:nvSpPr>
      <xdr:spPr>
        <a:xfrm>
          <a:off x="4972339" y="10379128"/>
          <a:ext cx="359538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17</a:t>
          </a:r>
        </a:p>
      </xdr:txBody>
    </xdr:sp>
    <xdr:clientData/>
  </xdr:twoCellAnchor>
  <xdr:twoCellAnchor>
    <xdr:from>
      <xdr:col>11</xdr:col>
      <xdr:colOff>170209</xdr:colOff>
      <xdr:row>62</xdr:row>
      <xdr:rowOff>176213</xdr:rowOff>
    </xdr:from>
    <xdr:to>
      <xdr:col>11</xdr:col>
      <xdr:colOff>529747</xdr:colOff>
      <xdr:row>63</xdr:row>
      <xdr:rowOff>177269</xdr:rowOff>
    </xdr:to>
    <xdr:sp macro="" textlink="">
      <xdr:nvSpPr>
        <xdr:cNvPr id="857" name="TextBox 856"/>
        <xdr:cNvSpPr txBox="1"/>
      </xdr:nvSpPr>
      <xdr:spPr>
        <a:xfrm>
          <a:off x="6897867" y="11987213"/>
          <a:ext cx="359538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34</a:t>
          </a:r>
        </a:p>
      </xdr:txBody>
    </xdr:sp>
    <xdr:clientData/>
  </xdr:twoCellAnchor>
  <xdr:twoCellAnchor>
    <xdr:from>
      <xdr:col>11</xdr:col>
      <xdr:colOff>430426</xdr:colOff>
      <xdr:row>59</xdr:row>
      <xdr:rowOff>167589</xdr:rowOff>
    </xdr:from>
    <xdr:to>
      <xdr:col>12</xdr:col>
      <xdr:colOff>178359</xdr:colOff>
      <xdr:row>60</xdr:row>
      <xdr:rowOff>168645</xdr:rowOff>
    </xdr:to>
    <xdr:sp macro="" textlink="">
      <xdr:nvSpPr>
        <xdr:cNvPr id="873" name="TextBox 872"/>
        <xdr:cNvSpPr txBox="1"/>
      </xdr:nvSpPr>
      <xdr:spPr>
        <a:xfrm>
          <a:off x="7109832" y="11407089"/>
          <a:ext cx="355152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32</a:t>
          </a:r>
        </a:p>
      </xdr:txBody>
    </xdr:sp>
    <xdr:clientData/>
  </xdr:twoCellAnchor>
  <xdr:twoCellAnchor>
    <xdr:from>
      <xdr:col>15</xdr:col>
      <xdr:colOff>61054</xdr:colOff>
      <xdr:row>50</xdr:row>
      <xdr:rowOff>19677</xdr:rowOff>
    </xdr:from>
    <xdr:to>
      <xdr:col>15</xdr:col>
      <xdr:colOff>416204</xdr:colOff>
      <xdr:row>51</xdr:row>
      <xdr:rowOff>20733</xdr:rowOff>
    </xdr:to>
    <xdr:sp macro="" textlink="">
      <xdr:nvSpPr>
        <xdr:cNvPr id="892" name="TextBox 891"/>
        <xdr:cNvSpPr txBox="1"/>
      </xdr:nvSpPr>
      <xdr:spPr>
        <a:xfrm>
          <a:off x="9169335" y="9544677"/>
          <a:ext cx="355150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21</a:t>
          </a:r>
        </a:p>
      </xdr:txBody>
    </xdr:sp>
    <xdr:clientData/>
  </xdr:twoCellAnchor>
  <xdr:twoCellAnchor>
    <xdr:from>
      <xdr:col>15</xdr:col>
      <xdr:colOff>425686</xdr:colOff>
      <xdr:row>57</xdr:row>
      <xdr:rowOff>119898</xdr:rowOff>
    </xdr:from>
    <xdr:to>
      <xdr:col>16</xdr:col>
      <xdr:colOff>173618</xdr:colOff>
      <xdr:row>58</xdr:row>
      <xdr:rowOff>120954</xdr:rowOff>
    </xdr:to>
    <xdr:sp macro="" textlink="">
      <xdr:nvSpPr>
        <xdr:cNvPr id="908" name="TextBox 907"/>
        <xdr:cNvSpPr txBox="1"/>
      </xdr:nvSpPr>
      <xdr:spPr>
        <a:xfrm>
          <a:off x="9547705" y="11352071"/>
          <a:ext cx="356067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20</a:t>
          </a:r>
        </a:p>
      </xdr:txBody>
    </xdr:sp>
    <xdr:clientData/>
  </xdr:twoCellAnchor>
  <xdr:twoCellAnchor>
    <xdr:from>
      <xdr:col>13</xdr:col>
      <xdr:colOff>29783</xdr:colOff>
      <xdr:row>48</xdr:row>
      <xdr:rowOff>69567</xdr:rowOff>
    </xdr:from>
    <xdr:to>
      <xdr:col>13</xdr:col>
      <xdr:colOff>385850</xdr:colOff>
      <xdr:row>49</xdr:row>
      <xdr:rowOff>70623</xdr:rowOff>
    </xdr:to>
    <xdr:sp macro="" textlink="">
      <xdr:nvSpPr>
        <xdr:cNvPr id="924" name="TextBox 923"/>
        <xdr:cNvSpPr txBox="1"/>
      </xdr:nvSpPr>
      <xdr:spPr>
        <a:xfrm>
          <a:off x="7935533" y="9411394"/>
          <a:ext cx="356067" cy="1988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19</a:t>
          </a:r>
        </a:p>
      </xdr:txBody>
    </xdr:sp>
    <xdr:clientData/>
  </xdr:twoCellAnchor>
  <xdr:twoCellAnchor>
    <xdr:from>
      <xdr:col>9</xdr:col>
      <xdr:colOff>422322</xdr:colOff>
      <xdr:row>45</xdr:row>
      <xdr:rowOff>85596</xdr:rowOff>
    </xdr:from>
    <xdr:to>
      <xdr:col>10</xdr:col>
      <xdr:colOff>173308</xdr:colOff>
      <xdr:row>46</xdr:row>
      <xdr:rowOff>93979</xdr:rowOff>
    </xdr:to>
    <xdr:sp macro="" textlink="">
      <xdr:nvSpPr>
        <xdr:cNvPr id="940" name="TextBox 939"/>
        <xdr:cNvSpPr txBox="1"/>
      </xdr:nvSpPr>
      <xdr:spPr>
        <a:xfrm>
          <a:off x="5895534" y="8848596"/>
          <a:ext cx="359120" cy="1988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18</a:t>
          </a:r>
        </a:p>
      </xdr:txBody>
    </xdr:sp>
    <xdr:clientData/>
  </xdr:twoCellAnchor>
  <xdr:twoCellAnchor>
    <xdr:from>
      <xdr:col>8</xdr:col>
      <xdr:colOff>321758</xdr:colOff>
      <xdr:row>47</xdr:row>
      <xdr:rowOff>24262</xdr:rowOff>
    </xdr:from>
    <xdr:to>
      <xdr:col>9</xdr:col>
      <xdr:colOff>73659</xdr:colOff>
      <xdr:row>48</xdr:row>
      <xdr:rowOff>25318</xdr:rowOff>
    </xdr:to>
    <xdr:sp macro="" textlink="">
      <xdr:nvSpPr>
        <xdr:cNvPr id="942" name="TextBox 941"/>
        <xdr:cNvSpPr txBox="1"/>
      </xdr:nvSpPr>
      <xdr:spPr>
        <a:xfrm>
          <a:off x="5179508" y="8977762"/>
          <a:ext cx="359120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3</a:t>
          </a:r>
        </a:p>
      </xdr:txBody>
    </xdr:sp>
    <xdr:clientData/>
  </xdr:twoCellAnchor>
  <xdr:twoCellAnchor>
    <xdr:from>
      <xdr:col>5</xdr:col>
      <xdr:colOff>31244</xdr:colOff>
      <xdr:row>49</xdr:row>
      <xdr:rowOff>38549</xdr:rowOff>
    </xdr:from>
    <xdr:to>
      <xdr:col>5</xdr:col>
      <xdr:colOff>386395</xdr:colOff>
      <xdr:row>50</xdr:row>
      <xdr:rowOff>39605</xdr:rowOff>
    </xdr:to>
    <xdr:sp macro="" textlink="">
      <xdr:nvSpPr>
        <xdr:cNvPr id="943" name="TextBox 942"/>
        <xdr:cNvSpPr txBox="1"/>
      </xdr:nvSpPr>
      <xdr:spPr>
        <a:xfrm>
          <a:off x="3067338" y="9373049"/>
          <a:ext cx="355151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4</a:t>
          </a:r>
        </a:p>
      </xdr:txBody>
    </xdr:sp>
    <xdr:clientData/>
  </xdr:twoCellAnchor>
  <xdr:twoCellAnchor>
    <xdr:from>
      <xdr:col>13</xdr:col>
      <xdr:colOff>571912</xdr:colOff>
      <xdr:row>44</xdr:row>
      <xdr:rowOff>69403</xdr:rowOff>
    </xdr:from>
    <xdr:to>
      <xdr:col>14</xdr:col>
      <xdr:colOff>319845</xdr:colOff>
      <xdr:row>45</xdr:row>
      <xdr:rowOff>70459</xdr:rowOff>
    </xdr:to>
    <xdr:sp macro="" textlink="">
      <xdr:nvSpPr>
        <xdr:cNvPr id="944" name="TextBox 943"/>
        <xdr:cNvSpPr txBox="1"/>
      </xdr:nvSpPr>
      <xdr:spPr>
        <a:xfrm>
          <a:off x="8465756" y="8451403"/>
          <a:ext cx="355152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23</a:t>
          </a:r>
        </a:p>
      </xdr:txBody>
    </xdr:sp>
    <xdr:clientData/>
  </xdr:twoCellAnchor>
  <xdr:twoCellAnchor>
    <xdr:from>
      <xdr:col>8</xdr:col>
      <xdr:colOff>536066</xdr:colOff>
      <xdr:row>41</xdr:row>
      <xdr:rowOff>44503</xdr:rowOff>
    </xdr:from>
    <xdr:to>
      <xdr:col>9</xdr:col>
      <xdr:colOff>283998</xdr:colOff>
      <xdr:row>42</xdr:row>
      <xdr:rowOff>45559</xdr:rowOff>
    </xdr:to>
    <xdr:sp macro="" textlink="">
      <xdr:nvSpPr>
        <xdr:cNvPr id="945" name="TextBox 944"/>
        <xdr:cNvSpPr txBox="1"/>
      </xdr:nvSpPr>
      <xdr:spPr>
        <a:xfrm>
          <a:off x="5393816" y="7855003"/>
          <a:ext cx="355151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5</a:t>
          </a:r>
        </a:p>
      </xdr:txBody>
    </xdr:sp>
    <xdr:clientData/>
  </xdr:twoCellAnchor>
  <xdr:twoCellAnchor>
    <xdr:from>
      <xdr:col>18</xdr:col>
      <xdr:colOff>484134</xdr:colOff>
      <xdr:row>52</xdr:row>
      <xdr:rowOff>66069</xdr:rowOff>
    </xdr:from>
    <xdr:to>
      <xdr:col>19</xdr:col>
      <xdr:colOff>232066</xdr:colOff>
      <xdr:row>53</xdr:row>
      <xdr:rowOff>67125</xdr:rowOff>
    </xdr:to>
    <xdr:sp macro="" textlink="">
      <xdr:nvSpPr>
        <xdr:cNvPr id="946" name="TextBox 945"/>
        <xdr:cNvSpPr txBox="1"/>
      </xdr:nvSpPr>
      <xdr:spPr>
        <a:xfrm>
          <a:off x="11414072" y="9972069"/>
          <a:ext cx="355150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22</a:t>
          </a:r>
        </a:p>
      </xdr:txBody>
    </xdr:sp>
    <xdr:clientData/>
  </xdr:twoCellAnchor>
  <xdr:twoCellAnchor>
    <xdr:from>
      <xdr:col>22</xdr:col>
      <xdr:colOff>509877</xdr:colOff>
      <xdr:row>44</xdr:row>
      <xdr:rowOff>120703</xdr:rowOff>
    </xdr:from>
    <xdr:to>
      <xdr:col>23</xdr:col>
      <xdr:colOff>257809</xdr:colOff>
      <xdr:row>45</xdr:row>
      <xdr:rowOff>121759</xdr:rowOff>
    </xdr:to>
    <xdr:sp macro="" textlink="">
      <xdr:nvSpPr>
        <xdr:cNvPr id="947" name="TextBox 946"/>
        <xdr:cNvSpPr txBox="1"/>
      </xdr:nvSpPr>
      <xdr:spPr>
        <a:xfrm>
          <a:off x="13868690" y="8502703"/>
          <a:ext cx="355150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25</a:t>
          </a:r>
        </a:p>
      </xdr:txBody>
    </xdr:sp>
    <xdr:clientData/>
  </xdr:twoCellAnchor>
  <xdr:twoCellAnchor>
    <xdr:from>
      <xdr:col>24</xdr:col>
      <xdr:colOff>84822</xdr:colOff>
      <xdr:row>42</xdr:row>
      <xdr:rowOff>109987</xdr:rowOff>
    </xdr:from>
    <xdr:to>
      <xdr:col>24</xdr:col>
      <xdr:colOff>439974</xdr:colOff>
      <xdr:row>43</xdr:row>
      <xdr:rowOff>111043</xdr:rowOff>
    </xdr:to>
    <xdr:sp macro="" textlink="">
      <xdr:nvSpPr>
        <xdr:cNvPr id="948" name="TextBox 947"/>
        <xdr:cNvSpPr txBox="1"/>
      </xdr:nvSpPr>
      <xdr:spPr>
        <a:xfrm>
          <a:off x="14658072" y="8110987"/>
          <a:ext cx="355152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30</a:t>
          </a:r>
        </a:p>
      </xdr:txBody>
    </xdr:sp>
    <xdr:clientData/>
  </xdr:twoCellAnchor>
  <xdr:twoCellAnchor>
    <xdr:from>
      <xdr:col>19</xdr:col>
      <xdr:colOff>319373</xdr:colOff>
      <xdr:row>37</xdr:row>
      <xdr:rowOff>167137</xdr:rowOff>
    </xdr:from>
    <xdr:to>
      <xdr:col>20</xdr:col>
      <xdr:colOff>67306</xdr:colOff>
      <xdr:row>38</xdr:row>
      <xdr:rowOff>168193</xdr:rowOff>
    </xdr:to>
    <xdr:sp macro="" textlink="">
      <xdr:nvSpPr>
        <xdr:cNvPr id="949" name="TextBox 948"/>
        <xdr:cNvSpPr txBox="1"/>
      </xdr:nvSpPr>
      <xdr:spPr>
        <a:xfrm>
          <a:off x="11856529" y="7215637"/>
          <a:ext cx="355152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26</a:t>
          </a:r>
        </a:p>
      </xdr:txBody>
    </xdr:sp>
    <xdr:clientData/>
  </xdr:twoCellAnchor>
  <xdr:twoCellAnchor>
    <xdr:from>
      <xdr:col>17</xdr:col>
      <xdr:colOff>543956</xdr:colOff>
      <xdr:row>36</xdr:row>
      <xdr:rowOff>145864</xdr:rowOff>
    </xdr:from>
    <xdr:to>
      <xdr:col>18</xdr:col>
      <xdr:colOff>291889</xdr:colOff>
      <xdr:row>37</xdr:row>
      <xdr:rowOff>146920</xdr:rowOff>
    </xdr:to>
    <xdr:sp macro="" textlink="">
      <xdr:nvSpPr>
        <xdr:cNvPr id="950" name="TextBox 949"/>
        <xdr:cNvSpPr txBox="1"/>
      </xdr:nvSpPr>
      <xdr:spPr>
        <a:xfrm>
          <a:off x="10866675" y="7003864"/>
          <a:ext cx="355152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24</a:t>
          </a:r>
        </a:p>
      </xdr:txBody>
    </xdr:sp>
    <xdr:clientData/>
  </xdr:twoCellAnchor>
  <xdr:twoCellAnchor>
    <xdr:from>
      <xdr:col>18</xdr:col>
      <xdr:colOff>350331</xdr:colOff>
      <xdr:row>32</xdr:row>
      <xdr:rowOff>15928</xdr:rowOff>
    </xdr:from>
    <xdr:to>
      <xdr:col>19</xdr:col>
      <xdr:colOff>98263</xdr:colOff>
      <xdr:row>33</xdr:row>
      <xdr:rowOff>16984</xdr:rowOff>
    </xdr:to>
    <xdr:sp macro="" textlink="">
      <xdr:nvSpPr>
        <xdr:cNvPr id="951" name="TextBox 950"/>
        <xdr:cNvSpPr txBox="1"/>
      </xdr:nvSpPr>
      <xdr:spPr>
        <a:xfrm>
          <a:off x="11280269" y="6111928"/>
          <a:ext cx="355150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27</a:t>
          </a:r>
        </a:p>
      </xdr:txBody>
    </xdr:sp>
    <xdr:clientData/>
  </xdr:twoCellAnchor>
  <xdr:twoCellAnchor>
    <xdr:from>
      <xdr:col>21</xdr:col>
      <xdr:colOff>550070</xdr:colOff>
      <xdr:row>30</xdr:row>
      <xdr:rowOff>44503</xdr:rowOff>
    </xdr:from>
    <xdr:to>
      <xdr:col>22</xdr:col>
      <xdr:colOff>298003</xdr:colOff>
      <xdr:row>31</xdr:row>
      <xdr:rowOff>45559</xdr:rowOff>
    </xdr:to>
    <xdr:sp macro="" textlink="">
      <xdr:nvSpPr>
        <xdr:cNvPr id="952" name="TextBox 951"/>
        <xdr:cNvSpPr txBox="1"/>
      </xdr:nvSpPr>
      <xdr:spPr>
        <a:xfrm>
          <a:off x="13301664" y="5759503"/>
          <a:ext cx="355152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29</a:t>
          </a:r>
        </a:p>
      </xdr:txBody>
    </xdr:sp>
    <xdr:clientData/>
  </xdr:twoCellAnchor>
  <xdr:twoCellAnchor>
    <xdr:from>
      <xdr:col>22</xdr:col>
      <xdr:colOff>565547</xdr:colOff>
      <xdr:row>34</xdr:row>
      <xdr:rowOff>171900</xdr:rowOff>
    </xdr:from>
    <xdr:to>
      <xdr:col>23</xdr:col>
      <xdr:colOff>313479</xdr:colOff>
      <xdr:row>35</xdr:row>
      <xdr:rowOff>172956</xdr:rowOff>
    </xdr:to>
    <xdr:sp macro="" textlink="">
      <xdr:nvSpPr>
        <xdr:cNvPr id="953" name="TextBox 952"/>
        <xdr:cNvSpPr txBox="1"/>
      </xdr:nvSpPr>
      <xdr:spPr>
        <a:xfrm>
          <a:off x="13924360" y="6648900"/>
          <a:ext cx="355150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28</a:t>
          </a:r>
        </a:p>
      </xdr:txBody>
    </xdr:sp>
    <xdr:clientData/>
  </xdr:twoCellAnchor>
  <xdr:twoCellAnchor>
    <xdr:from>
      <xdr:col>23</xdr:col>
      <xdr:colOff>451247</xdr:colOff>
      <xdr:row>30</xdr:row>
      <xdr:rowOff>173090</xdr:rowOff>
    </xdr:from>
    <xdr:to>
      <xdr:col>24</xdr:col>
      <xdr:colOff>199180</xdr:colOff>
      <xdr:row>31</xdr:row>
      <xdr:rowOff>174146</xdr:rowOff>
    </xdr:to>
    <xdr:sp macro="" textlink="">
      <xdr:nvSpPr>
        <xdr:cNvPr id="954" name="TextBox 953"/>
        <xdr:cNvSpPr txBox="1"/>
      </xdr:nvSpPr>
      <xdr:spPr>
        <a:xfrm>
          <a:off x="14417278" y="5888090"/>
          <a:ext cx="355152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31</a:t>
          </a:r>
        </a:p>
      </xdr:txBody>
    </xdr:sp>
    <xdr:clientData/>
  </xdr:twoCellAnchor>
  <xdr:twoCellAnchor>
    <xdr:from>
      <xdr:col>12</xdr:col>
      <xdr:colOff>552730</xdr:colOff>
      <xdr:row>33</xdr:row>
      <xdr:rowOff>30214</xdr:rowOff>
    </xdr:from>
    <xdr:to>
      <xdr:col>13</xdr:col>
      <xdr:colOff>300662</xdr:colOff>
      <xdr:row>34</xdr:row>
      <xdr:rowOff>31270</xdr:rowOff>
    </xdr:to>
    <xdr:sp macro="" textlink="">
      <xdr:nvSpPr>
        <xdr:cNvPr id="955" name="TextBox 954"/>
        <xdr:cNvSpPr txBox="1"/>
      </xdr:nvSpPr>
      <xdr:spPr>
        <a:xfrm>
          <a:off x="7839355" y="6316714"/>
          <a:ext cx="355151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7</a:t>
          </a:r>
        </a:p>
      </xdr:txBody>
    </xdr:sp>
    <xdr:clientData/>
  </xdr:twoCellAnchor>
  <xdr:twoCellAnchor>
    <xdr:from>
      <xdr:col>10</xdr:col>
      <xdr:colOff>74037</xdr:colOff>
      <xdr:row>35</xdr:row>
      <xdr:rowOff>18432</xdr:rowOff>
    </xdr:from>
    <xdr:to>
      <xdr:col>10</xdr:col>
      <xdr:colOff>433574</xdr:colOff>
      <xdr:row>36</xdr:row>
      <xdr:rowOff>19488</xdr:rowOff>
    </xdr:to>
    <xdr:sp macro="" textlink="">
      <xdr:nvSpPr>
        <xdr:cNvPr id="956" name="TextBox 955"/>
        <xdr:cNvSpPr txBox="1"/>
      </xdr:nvSpPr>
      <xdr:spPr>
        <a:xfrm>
          <a:off x="6190090" y="6876432"/>
          <a:ext cx="359537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6</a:t>
          </a:r>
        </a:p>
      </xdr:txBody>
    </xdr:sp>
    <xdr:clientData/>
  </xdr:twoCellAnchor>
  <xdr:twoCellAnchor>
    <xdr:from>
      <xdr:col>6</xdr:col>
      <xdr:colOff>397950</xdr:colOff>
      <xdr:row>35</xdr:row>
      <xdr:rowOff>39740</xdr:rowOff>
    </xdr:from>
    <xdr:to>
      <xdr:col>7</xdr:col>
      <xdr:colOff>145882</xdr:colOff>
      <xdr:row>36</xdr:row>
      <xdr:rowOff>40796</xdr:rowOff>
    </xdr:to>
    <xdr:sp macro="" textlink="">
      <xdr:nvSpPr>
        <xdr:cNvPr id="957" name="TextBox 956"/>
        <xdr:cNvSpPr txBox="1"/>
      </xdr:nvSpPr>
      <xdr:spPr>
        <a:xfrm>
          <a:off x="4041263" y="6707240"/>
          <a:ext cx="355150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9</a:t>
          </a:r>
        </a:p>
      </xdr:txBody>
    </xdr:sp>
    <xdr:clientData/>
  </xdr:twoCellAnchor>
  <xdr:twoCellAnchor>
    <xdr:from>
      <xdr:col>5</xdr:col>
      <xdr:colOff>565828</xdr:colOff>
      <xdr:row>29</xdr:row>
      <xdr:rowOff>138561</xdr:rowOff>
    </xdr:from>
    <xdr:to>
      <xdr:col>6</xdr:col>
      <xdr:colOff>313761</xdr:colOff>
      <xdr:row>30</xdr:row>
      <xdr:rowOff>139617</xdr:rowOff>
    </xdr:to>
    <xdr:sp macro="" textlink="">
      <xdr:nvSpPr>
        <xdr:cNvPr id="958" name="TextBox 957"/>
        <xdr:cNvSpPr txBox="1"/>
      </xdr:nvSpPr>
      <xdr:spPr>
        <a:xfrm>
          <a:off x="3601922" y="5663061"/>
          <a:ext cx="355152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10</a:t>
          </a:r>
        </a:p>
      </xdr:txBody>
    </xdr:sp>
    <xdr:clientData/>
  </xdr:twoCellAnchor>
  <xdr:twoCellAnchor>
    <xdr:from>
      <xdr:col>5</xdr:col>
      <xdr:colOff>358375</xdr:colOff>
      <xdr:row>25</xdr:row>
      <xdr:rowOff>77839</xdr:rowOff>
    </xdr:from>
    <xdr:to>
      <xdr:col>6</xdr:col>
      <xdr:colOff>106308</xdr:colOff>
      <xdr:row>26</xdr:row>
      <xdr:rowOff>78895</xdr:rowOff>
    </xdr:to>
    <xdr:sp macro="" textlink="">
      <xdr:nvSpPr>
        <xdr:cNvPr id="959" name="TextBox 958"/>
        <xdr:cNvSpPr txBox="1"/>
      </xdr:nvSpPr>
      <xdr:spPr>
        <a:xfrm>
          <a:off x="3394469" y="4840339"/>
          <a:ext cx="355152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12</a:t>
          </a:r>
        </a:p>
      </xdr:txBody>
    </xdr:sp>
    <xdr:clientData/>
  </xdr:twoCellAnchor>
  <xdr:twoCellAnchor>
    <xdr:from>
      <xdr:col>6</xdr:col>
      <xdr:colOff>317896</xdr:colOff>
      <xdr:row>22</xdr:row>
      <xdr:rowOff>92127</xdr:rowOff>
    </xdr:from>
    <xdr:to>
      <xdr:col>7</xdr:col>
      <xdr:colOff>65828</xdr:colOff>
      <xdr:row>23</xdr:row>
      <xdr:rowOff>93183</xdr:rowOff>
    </xdr:to>
    <xdr:sp macro="" textlink="">
      <xdr:nvSpPr>
        <xdr:cNvPr id="960" name="TextBox 959"/>
        <xdr:cNvSpPr txBox="1"/>
      </xdr:nvSpPr>
      <xdr:spPr>
        <a:xfrm>
          <a:off x="3961209" y="4283127"/>
          <a:ext cx="355150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13</a:t>
          </a:r>
        </a:p>
      </xdr:txBody>
    </xdr:sp>
    <xdr:clientData/>
  </xdr:twoCellAnchor>
  <xdr:twoCellAnchor>
    <xdr:from>
      <xdr:col>9</xdr:col>
      <xdr:colOff>431285</xdr:colOff>
      <xdr:row>30</xdr:row>
      <xdr:rowOff>20689</xdr:rowOff>
    </xdr:from>
    <xdr:to>
      <xdr:col>10</xdr:col>
      <xdr:colOff>179218</xdr:colOff>
      <xdr:row>31</xdr:row>
      <xdr:rowOff>21745</xdr:rowOff>
    </xdr:to>
    <xdr:sp macro="" textlink="">
      <xdr:nvSpPr>
        <xdr:cNvPr id="961" name="TextBox 960"/>
        <xdr:cNvSpPr txBox="1"/>
      </xdr:nvSpPr>
      <xdr:spPr>
        <a:xfrm>
          <a:off x="5896254" y="5735689"/>
          <a:ext cx="355152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11</a:t>
          </a:r>
        </a:p>
      </xdr:txBody>
    </xdr:sp>
    <xdr:clientData/>
  </xdr:twoCellAnchor>
  <xdr:twoCellAnchor>
    <xdr:from>
      <xdr:col>9</xdr:col>
      <xdr:colOff>393186</xdr:colOff>
      <xdr:row>18</xdr:row>
      <xdr:rowOff>9973</xdr:rowOff>
    </xdr:from>
    <xdr:to>
      <xdr:col>10</xdr:col>
      <xdr:colOff>141119</xdr:colOff>
      <xdr:row>19</xdr:row>
      <xdr:rowOff>11029</xdr:rowOff>
    </xdr:to>
    <xdr:sp macro="" textlink="">
      <xdr:nvSpPr>
        <xdr:cNvPr id="962" name="TextBox 961"/>
        <xdr:cNvSpPr txBox="1"/>
      </xdr:nvSpPr>
      <xdr:spPr>
        <a:xfrm>
          <a:off x="5858155" y="3438973"/>
          <a:ext cx="355152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8</a:t>
          </a:r>
        </a:p>
      </xdr:txBody>
    </xdr:sp>
    <xdr:clientData/>
  </xdr:twoCellAnchor>
  <xdr:twoCellAnchor>
    <xdr:from>
      <xdr:col>8</xdr:col>
      <xdr:colOff>361039</xdr:colOff>
      <xdr:row>20</xdr:row>
      <xdr:rowOff>63552</xdr:rowOff>
    </xdr:from>
    <xdr:to>
      <xdr:col>9</xdr:col>
      <xdr:colOff>108971</xdr:colOff>
      <xdr:row>21</xdr:row>
      <xdr:rowOff>64608</xdr:rowOff>
    </xdr:to>
    <xdr:sp macro="" textlink="">
      <xdr:nvSpPr>
        <xdr:cNvPr id="963" name="TextBox 962"/>
        <xdr:cNvSpPr txBox="1"/>
      </xdr:nvSpPr>
      <xdr:spPr>
        <a:xfrm>
          <a:off x="5218789" y="3873552"/>
          <a:ext cx="355151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14</a:t>
          </a:r>
        </a:p>
      </xdr:txBody>
    </xdr:sp>
    <xdr:clientData/>
  </xdr:twoCellAnchor>
  <xdr:twoCellAnchor>
    <xdr:from>
      <xdr:col>7</xdr:col>
      <xdr:colOff>280</xdr:colOff>
      <xdr:row>14</xdr:row>
      <xdr:rowOff>58789</xdr:rowOff>
    </xdr:from>
    <xdr:to>
      <xdr:col>7</xdr:col>
      <xdr:colOff>355430</xdr:colOff>
      <xdr:row>15</xdr:row>
      <xdr:rowOff>59845</xdr:rowOff>
    </xdr:to>
    <xdr:sp macro="" textlink="">
      <xdr:nvSpPr>
        <xdr:cNvPr id="964" name="TextBox 963"/>
        <xdr:cNvSpPr txBox="1"/>
      </xdr:nvSpPr>
      <xdr:spPr>
        <a:xfrm>
          <a:off x="4250811" y="2725789"/>
          <a:ext cx="355150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15</a:t>
          </a:r>
        </a:p>
      </xdr:txBody>
    </xdr:sp>
    <xdr:clientData/>
  </xdr:twoCellAnchor>
  <xdr:twoCellAnchor>
    <xdr:from>
      <xdr:col>8</xdr:col>
      <xdr:colOff>410766</xdr:colOff>
      <xdr:row>64</xdr:row>
      <xdr:rowOff>11907</xdr:rowOff>
    </xdr:from>
    <xdr:to>
      <xdr:col>9</xdr:col>
      <xdr:colOff>235002</xdr:colOff>
      <xdr:row>65</xdr:row>
      <xdr:rowOff>66193</xdr:rowOff>
    </xdr:to>
    <xdr:sp macro="" textlink="">
      <xdr:nvSpPr>
        <xdr:cNvPr id="965" name="TextBox 964"/>
        <xdr:cNvSpPr txBox="1"/>
      </xdr:nvSpPr>
      <xdr:spPr>
        <a:xfrm>
          <a:off x="5268516" y="12203907"/>
          <a:ext cx="431455" cy="244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 baseline="0"/>
            <a:t>0,5</a:t>
          </a:r>
          <a:r>
            <a:rPr lang="ru-RU" sz="900"/>
            <a:t>м</a:t>
          </a:r>
        </a:p>
      </xdr:txBody>
    </xdr:sp>
    <xdr:clientData/>
  </xdr:twoCellAnchor>
  <xdr:twoCellAnchor>
    <xdr:from>
      <xdr:col>16</xdr:col>
      <xdr:colOff>462061</xdr:colOff>
      <xdr:row>54</xdr:row>
      <xdr:rowOff>42589</xdr:rowOff>
    </xdr:from>
    <xdr:to>
      <xdr:col>17</xdr:col>
      <xdr:colOff>253556</xdr:colOff>
      <xdr:row>55</xdr:row>
      <xdr:rowOff>97619</xdr:rowOff>
    </xdr:to>
    <xdr:sp macro="" textlink="">
      <xdr:nvSpPr>
        <xdr:cNvPr id="967" name="TextBox 966"/>
        <xdr:cNvSpPr txBox="1"/>
      </xdr:nvSpPr>
      <xdr:spPr>
        <a:xfrm>
          <a:off x="10247745" y="10329589"/>
          <a:ext cx="403100" cy="245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 baseline="0"/>
            <a:t>6</a:t>
          </a:r>
          <a:r>
            <a:rPr lang="ru-RU" sz="900"/>
            <a:t>м</a:t>
          </a:r>
        </a:p>
      </xdr:txBody>
    </xdr:sp>
    <xdr:clientData/>
  </xdr:twoCellAnchor>
  <xdr:twoCellAnchor>
    <xdr:from>
      <xdr:col>16</xdr:col>
      <xdr:colOff>473811</xdr:colOff>
      <xdr:row>53</xdr:row>
      <xdr:rowOff>40259</xdr:rowOff>
    </xdr:from>
    <xdr:to>
      <xdr:col>16</xdr:col>
      <xdr:colOff>478799</xdr:colOff>
      <xdr:row>56</xdr:row>
      <xdr:rowOff>2550</xdr:rowOff>
    </xdr:to>
    <xdr:cxnSp macro="">
      <xdr:nvCxnSpPr>
        <xdr:cNvPr id="968" name="Прямая со стрелкой 967"/>
        <xdr:cNvCxnSpPr/>
      </xdr:nvCxnSpPr>
      <xdr:spPr>
        <a:xfrm flipH="1">
          <a:off x="10259495" y="10136759"/>
          <a:ext cx="4988" cy="53379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426119</xdr:colOff>
      <xdr:row>53</xdr:row>
      <xdr:rowOff>20053</xdr:rowOff>
    </xdr:from>
    <xdr:to>
      <xdr:col>16</xdr:col>
      <xdr:colOff>527220</xdr:colOff>
      <xdr:row>53</xdr:row>
      <xdr:rowOff>127288</xdr:rowOff>
    </xdr:to>
    <xdr:sp macro="" textlink="">
      <xdr:nvSpPr>
        <xdr:cNvPr id="969" name="Блок-схема: узел 968"/>
        <xdr:cNvSpPr/>
      </xdr:nvSpPr>
      <xdr:spPr>
        <a:xfrm>
          <a:off x="10211803" y="10116553"/>
          <a:ext cx="101101" cy="107235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8</xdr:col>
      <xdr:colOff>393290</xdr:colOff>
      <xdr:row>52</xdr:row>
      <xdr:rowOff>58380</xdr:rowOff>
    </xdr:from>
    <xdr:to>
      <xdr:col>9</xdr:col>
      <xdr:colOff>562280</xdr:colOff>
      <xdr:row>55</xdr:row>
      <xdr:rowOff>9218</xdr:rowOff>
    </xdr:to>
    <xdr:sp macro="" textlink="">
      <xdr:nvSpPr>
        <xdr:cNvPr id="970" name="TextBox 969"/>
        <xdr:cNvSpPr txBox="1"/>
      </xdr:nvSpPr>
      <xdr:spPr>
        <a:xfrm>
          <a:off x="5260258" y="9964380"/>
          <a:ext cx="777361" cy="5223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Здание 1</a:t>
          </a:r>
        </a:p>
      </xdr:txBody>
    </xdr:sp>
    <xdr:clientData/>
  </xdr:twoCellAnchor>
  <xdr:twoCellAnchor>
    <xdr:from>
      <xdr:col>6</xdr:col>
      <xdr:colOff>257175</xdr:colOff>
      <xdr:row>46</xdr:row>
      <xdr:rowOff>104775</xdr:rowOff>
    </xdr:from>
    <xdr:to>
      <xdr:col>7</xdr:col>
      <xdr:colOff>426165</xdr:colOff>
      <xdr:row>49</xdr:row>
      <xdr:rowOff>55613</xdr:rowOff>
    </xdr:to>
    <xdr:sp macro="" textlink="">
      <xdr:nvSpPr>
        <xdr:cNvPr id="971" name="TextBox 970"/>
        <xdr:cNvSpPr txBox="1"/>
      </xdr:nvSpPr>
      <xdr:spPr>
        <a:xfrm>
          <a:off x="3914775" y="8867775"/>
          <a:ext cx="778590" cy="5223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Здание 2</a:t>
          </a:r>
        </a:p>
      </xdr:txBody>
    </xdr:sp>
    <xdr:clientData/>
  </xdr:twoCellAnchor>
  <xdr:twoCellAnchor>
    <xdr:from>
      <xdr:col>11</xdr:col>
      <xdr:colOff>523875</xdr:colOff>
      <xdr:row>26</xdr:row>
      <xdr:rowOff>180975</xdr:rowOff>
    </xdr:from>
    <xdr:to>
      <xdr:col>13</xdr:col>
      <xdr:colOff>83265</xdr:colOff>
      <xdr:row>29</xdr:row>
      <xdr:rowOff>131813</xdr:rowOff>
    </xdr:to>
    <xdr:sp macro="" textlink="">
      <xdr:nvSpPr>
        <xdr:cNvPr id="972" name="TextBox 971"/>
        <xdr:cNvSpPr txBox="1"/>
      </xdr:nvSpPr>
      <xdr:spPr>
        <a:xfrm>
          <a:off x="7229475" y="5133975"/>
          <a:ext cx="778590" cy="5223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Здание 4</a:t>
          </a:r>
        </a:p>
      </xdr:txBody>
    </xdr:sp>
    <xdr:clientData/>
  </xdr:twoCellAnchor>
  <xdr:twoCellAnchor>
    <xdr:from>
      <xdr:col>20</xdr:col>
      <xdr:colOff>521576</xdr:colOff>
      <xdr:row>38</xdr:row>
      <xdr:rowOff>0</xdr:rowOff>
    </xdr:from>
    <xdr:to>
      <xdr:col>22</xdr:col>
      <xdr:colOff>80966</xdr:colOff>
      <xdr:row>40</xdr:row>
      <xdr:rowOff>141338</xdr:rowOff>
    </xdr:to>
    <xdr:sp macro="" textlink="">
      <xdr:nvSpPr>
        <xdr:cNvPr id="973" name="TextBox 972"/>
        <xdr:cNvSpPr txBox="1"/>
      </xdr:nvSpPr>
      <xdr:spPr>
        <a:xfrm>
          <a:off x="12739852" y="7239000"/>
          <a:ext cx="781217" cy="5223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900"/>
            <a:t>Здание 9</a:t>
          </a:r>
        </a:p>
      </xdr:txBody>
    </xdr:sp>
    <xdr:clientData/>
  </xdr:twoCellAnchor>
  <xdr:twoCellAnchor>
    <xdr:from>
      <xdr:col>22</xdr:col>
      <xdr:colOff>236484</xdr:colOff>
      <xdr:row>41</xdr:row>
      <xdr:rowOff>45983</xdr:rowOff>
    </xdr:from>
    <xdr:to>
      <xdr:col>23</xdr:col>
      <xdr:colOff>405474</xdr:colOff>
      <xdr:row>43</xdr:row>
      <xdr:rowOff>187321</xdr:rowOff>
    </xdr:to>
    <xdr:sp macro="" textlink="">
      <xdr:nvSpPr>
        <xdr:cNvPr id="974" name="TextBox 973"/>
        <xdr:cNvSpPr txBox="1"/>
      </xdr:nvSpPr>
      <xdr:spPr>
        <a:xfrm>
          <a:off x="13676587" y="7856483"/>
          <a:ext cx="779904" cy="5223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000"/>
            <a:t>Гараж</a:t>
          </a:r>
        </a:p>
        <a:p>
          <a:pPr algn="ctr"/>
          <a:r>
            <a:rPr lang="ru-RU" sz="1000"/>
            <a:t>Здание 8</a:t>
          </a:r>
        </a:p>
      </xdr:txBody>
    </xdr:sp>
    <xdr:clientData/>
  </xdr:twoCellAnchor>
  <xdr:twoCellAnchor>
    <xdr:from>
      <xdr:col>9</xdr:col>
      <xdr:colOff>579374</xdr:colOff>
      <xdr:row>23</xdr:row>
      <xdr:rowOff>39752</xdr:rowOff>
    </xdr:from>
    <xdr:to>
      <xdr:col>10</xdr:col>
      <xdr:colOff>494493</xdr:colOff>
      <xdr:row>27</xdr:row>
      <xdr:rowOff>53961</xdr:rowOff>
    </xdr:to>
    <xdr:sp macro="" textlink="">
      <xdr:nvSpPr>
        <xdr:cNvPr id="975" name="TextBox 974"/>
        <xdr:cNvSpPr txBox="1"/>
      </xdr:nvSpPr>
      <xdr:spPr>
        <a:xfrm rot="17526341">
          <a:off x="5917407" y="4548188"/>
          <a:ext cx="776209" cy="5223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Здание 5</a:t>
          </a:r>
        </a:p>
      </xdr:txBody>
    </xdr:sp>
    <xdr:clientData/>
  </xdr:twoCellAnchor>
  <xdr:twoCellAnchor>
    <xdr:from>
      <xdr:col>7</xdr:col>
      <xdr:colOff>65314</xdr:colOff>
      <xdr:row>62</xdr:row>
      <xdr:rowOff>70757</xdr:rowOff>
    </xdr:from>
    <xdr:to>
      <xdr:col>7</xdr:col>
      <xdr:colOff>478971</xdr:colOff>
      <xdr:row>63</xdr:row>
      <xdr:rowOff>71813</xdr:rowOff>
    </xdr:to>
    <xdr:sp macro="" textlink="">
      <xdr:nvSpPr>
        <xdr:cNvPr id="976" name="TextBox 975"/>
        <xdr:cNvSpPr txBox="1"/>
      </xdr:nvSpPr>
      <xdr:spPr>
        <a:xfrm>
          <a:off x="4332514" y="11881757"/>
          <a:ext cx="413657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П1</a:t>
          </a:r>
        </a:p>
      </xdr:txBody>
    </xdr:sp>
    <xdr:clientData/>
  </xdr:twoCellAnchor>
  <xdr:twoCellAnchor>
    <xdr:from>
      <xdr:col>7</xdr:col>
      <xdr:colOff>370703</xdr:colOff>
      <xdr:row>58</xdr:row>
      <xdr:rowOff>182778</xdr:rowOff>
    </xdr:from>
    <xdr:to>
      <xdr:col>7</xdr:col>
      <xdr:colOff>476250</xdr:colOff>
      <xdr:row>59</xdr:row>
      <xdr:rowOff>77230</xdr:rowOff>
    </xdr:to>
    <xdr:cxnSp macro="">
      <xdr:nvCxnSpPr>
        <xdr:cNvPr id="978" name="Прямая соединительная линия 977"/>
        <xdr:cNvCxnSpPr/>
      </xdr:nvCxnSpPr>
      <xdr:spPr>
        <a:xfrm flipV="1">
          <a:off x="4641507" y="11231778"/>
          <a:ext cx="105547" cy="84952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424763</xdr:colOff>
      <xdr:row>58</xdr:row>
      <xdr:rowOff>41190</xdr:rowOff>
    </xdr:from>
    <xdr:to>
      <xdr:col>7</xdr:col>
      <xdr:colOff>519375</xdr:colOff>
      <xdr:row>58</xdr:row>
      <xdr:rowOff>153183</xdr:rowOff>
    </xdr:to>
    <xdr:sp macro="" textlink="">
      <xdr:nvSpPr>
        <xdr:cNvPr id="980" name="Равнобедренный треугольник 979"/>
        <xdr:cNvSpPr/>
      </xdr:nvSpPr>
      <xdr:spPr>
        <a:xfrm>
          <a:off x="4695567" y="11090190"/>
          <a:ext cx="94612" cy="111993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373276</xdr:colOff>
      <xdr:row>57</xdr:row>
      <xdr:rowOff>120993</xdr:rowOff>
    </xdr:from>
    <xdr:to>
      <xdr:col>8</xdr:col>
      <xdr:colOff>176818</xdr:colOff>
      <xdr:row>58</xdr:row>
      <xdr:rowOff>122049</xdr:rowOff>
    </xdr:to>
    <xdr:sp macro="" textlink="">
      <xdr:nvSpPr>
        <xdr:cNvPr id="981" name="TextBox 980"/>
        <xdr:cNvSpPr txBox="1"/>
      </xdr:nvSpPr>
      <xdr:spPr>
        <a:xfrm>
          <a:off x="4644080" y="10979493"/>
          <a:ext cx="413657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П2</a:t>
          </a:r>
        </a:p>
      </xdr:txBody>
    </xdr:sp>
    <xdr:clientData/>
  </xdr:twoCellAnchor>
  <xdr:twoCellAnchor>
    <xdr:from>
      <xdr:col>4</xdr:col>
      <xdr:colOff>395387</xdr:colOff>
      <xdr:row>60</xdr:row>
      <xdr:rowOff>17318</xdr:rowOff>
    </xdr:from>
    <xdr:to>
      <xdr:col>7</xdr:col>
      <xdr:colOff>264103</xdr:colOff>
      <xdr:row>60</xdr:row>
      <xdr:rowOff>156535</xdr:rowOff>
    </xdr:to>
    <xdr:cxnSp macro="">
      <xdr:nvCxnSpPr>
        <xdr:cNvPr id="1003" name="Прямая соединительная линия 1002"/>
        <xdr:cNvCxnSpPr>
          <a:stCxn id="1007" idx="1"/>
        </xdr:cNvCxnSpPr>
      </xdr:nvCxnSpPr>
      <xdr:spPr>
        <a:xfrm flipV="1">
          <a:off x="2837251" y="11447318"/>
          <a:ext cx="1700113" cy="13921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155863</xdr:colOff>
      <xdr:row>57</xdr:row>
      <xdr:rowOff>82261</xdr:rowOff>
    </xdr:from>
    <xdr:to>
      <xdr:col>5</xdr:col>
      <xdr:colOff>462357</xdr:colOff>
      <xdr:row>61</xdr:row>
      <xdr:rowOff>67974</xdr:rowOff>
    </xdr:to>
    <xdr:grpSp>
      <xdr:nvGrpSpPr>
        <xdr:cNvPr id="1004" name="Группа 3258"/>
        <xdr:cNvGrpSpPr>
          <a:grpSpLocks/>
        </xdr:cNvGrpSpPr>
      </xdr:nvGrpSpPr>
      <xdr:grpSpPr bwMode="auto">
        <a:xfrm flipH="1">
          <a:off x="2568863" y="11353511"/>
          <a:ext cx="909744" cy="747713"/>
          <a:chOff x="11449050" y="8108516"/>
          <a:chExt cx="867382" cy="765602"/>
        </a:xfrm>
      </xdr:grpSpPr>
      <xdr:grpSp>
        <xdr:nvGrpSpPr>
          <xdr:cNvPr id="1005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1007" name="TextBox 1006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26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1008" name="TextBox 1007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133</a:t>
              </a:r>
            </a:p>
            <a:p>
              <a:endParaRPr lang="ru-RU" sz="1100"/>
            </a:p>
          </xdr:txBody>
        </xdr:sp>
        <xdr:sp macro="" textlink="">
          <xdr:nvSpPr>
            <xdr:cNvPr id="1009" name="TextBox 1008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133</a:t>
              </a:r>
            </a:p>
            <a:p>
              <a:endParaRPr lang="ru-RU" sz="1100"/>
            </a:p>
          </xdr:txBody>
        </xdr:sp>
        <xdr:grpSp>
          <xdr:nvGrpSpPr>
            <xdr:cNvPr id="1010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1011" name="Прямая соединительная линия 1010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1012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698" cy="777249"/>
                <a:chOff x="5315978" y="1985003"/>
                <a:chExt cx="808698" cy="777249"/>
              </a:xfrm>
            </xdr:grpSpPr>
            <xdr:cxnSp macro="">
              <xdr:nvCxnSpPr>
                <xdr:cNvPr id="1013" name="Прямая соединительная линия 1012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014" name="Прямая соединительная линия 1013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015" name="Прямая соединительная линия 1014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016" name="Прямая соединительная линия 1015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1017" name="Овал 1016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1006" name="TextBox 1005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4</xdr:col>
      <xdr:colOff>245160</xdr:colOff>
      <xdr:row>57</xdr:row>
      <xdr:rowOff>88214</xdr:rowOff>
    </xdr:from>
    <xdr:to>
      <xdr:col>4</xdr:col>
      <xdr:colOff>600312</xdr:colOff>
      <xdr:row>58</xdr:row>
      <xdr:rowOff>89270</xdr:rowOff>
    </xdr:to>
    <xdr:sp macro="" textlink="">
      <xdr:nvSpPr>
        <xdr:cNvPr id="1019" name="TextBox 1018"/>
        <xdr:cNvSpPr txBox="1"/>
      </xdr:nvSpPr>
      <xdr:spPr>
        <a:xfrm>
          <a:off x="2674035" y="10946714"/>
          <a:ext cx="355152" cy="19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1</a:t>
          </a:r>
        </a:p>
      </xdr:txBody>
    </xdr:sp>
    <xdr:clientData/>
  </xdr:twoCellAnchor>
  <xdr:twoCellAnchor>
    <xdr:from>
      <xdr:col>15</xdr:col>
      <xdr:colOff>0</xdr:colOff>
      <xdr:row>71</xdr:row>
      <xdr:rowOff>101600</xdr:rowOff>
    </xdr:from>
    <xdr:to>
      <xdr:col>16</xdr:col>
      <xdr:colOff>0</xdr:colOff>
      <xdr:row>71</xdr:row>
      <xdr:rowOff>101600</xdr:rowOff>
    </xdr:to>
    <xdr:sp macro="" textlink="">
      <xdr:nvSpPr>
        <xdr:cNvPr id="1000" name="Line 4"/>
        <xdr:cNvSpPr>
          <a:spLocks noChangeShapeType="1"/>
        </xdr:cNvSpPr>
      </xdr:nvSpPr>
      <xdr:spPr bwMode="auto">
        <a:xfrm>
          <a:off x="9048750" y="20532725"/>
          <a:ext cx="6032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63</xdr:row>
      <xdr:rowOff>130175</xdr:rowOff>
    </xdr:from>
    <xdr:to>
      <xdr:col>15</xdr:col>
      <xdr:colOff>190500</xdr:colOff>
      <xdr:row>64</xdr:row>
      <xdr:rowOff>139900</xdr:rowOff>
    </xdr:to>
    <xdr:sp macro="" textlink="">
      <xdr:nvSpPr>
        <xdr:cNvPr id="1001" name="Oval 9"/>
        <xdr:cNvSpPr>
          <a:spLocks noChangeArrowheads="1"/>
        </xdr:cNvSpPr>
      </xdr:nvSpPr>
      <xdr:spPr bwMode="auto">
        <a:xfrm>
          <a:off x="9048750" y="19037300"/>
          <a:ext cx="190500" cy="200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Arial CYR"/>
            </a:rPr>
            <a:t>1</a:t>
          </a:r>
        </a:p>
      </xdr:txBody>
    </xdr:sp>
    <xdr:clientData/>
  </xdr:twoCellAnchor>
  <xdr:twoCellAnchor>
    <xdr:from>
      <xdr:col>15</xdr:col>
      <xdr:colOff>114300</xdr:colOff>
      <xdr:row>65</xdr:row>
      <xdr:rowOff>189670</xdr:rowOff>
    </xdr:from>
    <xdr:to>
      <xdr:col>15</xdr:col>
      <xdr:colOff>514350</xdr:colOff>
      <xdr:row>65</xdr:row>
      <xdr:rowOff>189670</xdr:rowOff>
    </xdr:to>
    <xdr:sp macro="" textlink="">
      <xdr:nvSpPr>
        <xdr:cNvPr id="1002" name="Line 11"/>
        <xdr:cNvSpPr>
          <a:spLocks noChangeShapeType="1"/>
        </xdr:cNvSpPr>
      </xdr:nvSpPr>
      <xdr:spPr bwMode="auto">
        <a:xfrm>
          <a:off x="9163050" y="1947779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123825</xdr:colOff>
      <xdr:row>67</xdr:row>
      <xdr:rowOff>8895</xdr:rowOff>
    </xdr:from>
    <xdr:to>
      <xdr:col>15</xdr:col>
      <xdr:colOff>504825</xdr:colOff>
      <xdr:row>67</xdr:row>
      <xdr:rowOff>8895</xdr:rowOff>
    </xdr:to>
    <xdr:sp macro="" textlink="">
      <xdr:nvSpPr>
        <xdr:cNvPr id="1018" name="Line 12"/>
        <xdr:cNvSpPr>
          <a:spLocks noChangeShapeType="1"/>
        </xdr:cNvSpPr>
      </xdr:nvSpPr>
      <xdr:spPr bwMode="auto">
        <a:xfrm>
          <a:off x="9172575" y="1967802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123825</xdr:colOff>
      <xdr:row>68</xdr:row>
      <xdr:rowOff>8608</xdr:rowOff>
    </xdr:from>
    <xdr:to>
      <xdr:col>15</xdr:col>
      <xdr:colOff>485775</xdr:colOff>
      <xdr:row>68</xdr:row>
      <xdr:rowOff>8608</xdr:rowOff>
    </xdr:to>
    <xdr:sp macro="" textlink="">
      <xdr:nvSpPr>
        <xdr:cNvPr id="1020" name="Line 13"/>
        <xdr:cNvSpPr>
          <a:spLocks noChangeShapeType="1"/>
        </xdr:cNvSpPr>
      </xdr:nvSpPr>
      <xdr:spPr bwMode="auto">
        <a:xfrm>
          <a:off x="9172575" y="19868233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15</xdr:col>
      <xdr:colOff>76200</xdr:colOff>
      <xdr:row>73</xdr:row>
      <xdr:rowOff>133350</xdr:rowOff>
    </xdr:from>
    <xdr:to>
      <xdr:col>15</xdr:col>
      <xdr:colOff>352425</xdr:colOff>
      <xdr:row>75</xdr:row>
      <xdr:rowOff>57150</xdr:rowOff>
    </xdr:to>
    <xdr:sp macro="" textlink="">
      <xdr:nvSpPr>
        <xdr:cNvPr id="1021" name="Text Box 15"/>
        <xdr:cNvSpPr txBox="1">
          <a:spLocks noChangeArrowheads="1"/>
        </xdr:cNvSpPr>
      </xdr:nvSpPr>
      <xdr:spPr bwMode="auto">
        <a:xfrm>
          <a:off x="9124950" y="20945475"/>
          <a:ext cx="2762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ru-RU" sz="800" b="0" i="0" strike="noStrike" baseline="0">
              <a:solidFill>
                <a:srgbClr val="000000"/>
              </a:solidFill>
              <a:latin typeface="Arial Cyr"/>
            </a:rPr>
            <a:t>ТК   1</a:t>
          </a: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15</xdr:col>
      <xdr:colOff>95250</xdr:colOff>
      <xdr:row>73</xdr:row>
      <xdr:rowOff>130175</xdr:rowOff>
    </xdr:from>
    <xdr:to>
      <xdr:col>15</xdr:col>
      <xdr:colOff>361950</xdr:colOff>
      <xdr:row>74</xdr:row>
      <xdr:rowOff>177800</xdr:rowOff>
    </xdr:to>
    <xdr:sp macro="" textlink="">
      <xdr:nvSpPr>
        <xdr:cNvPr id="1022" name="Text Box 16"/>
        <xdr:cNvSpPr txBox="1">
          <a:spLocks noChangeArrowheads="1"/>
        </xdr:cNvSpPr>
      </xdr:nvSpPr>
      <xdr:spPr bwMode="auto">
        <a:xfrm>
          <a:off x="9144000" y="20942300"/>
          <a:ext cx="266700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200025</xdr:colOff>
      <xdr:row>64</xdr:row>
      <xdr:rowOff>63500</xdr:rowOff>
    </xdr:from>
    <xdr:to>
      <xdr:col>16</xdr:col>
      <xdr:colOff>600075</xdr:colOff>
      <xdr:row>64</xdr:row>
      <xdr:rowOff>120650</xdr:rowOff>
    </xdr:to>
    <xdr:sp macro="" textlink="">
      <xdr:nvSpPr>
        <xdr:cNvPr id="1023" name="Line 17"/>
        <xdr:cNvSpPr>
          <a:spLocks noChangeShapeType="1"/>
        </xdr:cNvSpPr>
      </xdr:nvSpPr>
      <xdr:spPr bwMode="auto">
        <a:xfrm>
          <a:off x="9248775" y="19161125"/>
          <a:ext cx="100330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590550</xdr:colOff>
      <xdr:row>75</xdr:row>
      <xdr:rowOff>174625</xdr:rowOff>
    </xdr:from>
    <xdr:to>
      <xdr:col>15</xdr:col>
      <xdr:colOff>600075</xdr:colOff>
      <xdr:row>77</xdr:row>
      <xdr:rowOff>3175</xdr:rowOff>
    </xdr:to>
    <xdr:sp macro="" textlink="">
      <xdr:nvSpPr>
        <xdr:cNvPr id="1024" name="Rectangle 19"/>
        <xdr:cNvSpPr>
          <a:spLocks noChangeArrowheads="1"/>
        </xdr:cNvSpPr>
      </xdr:nvSpPr>
      <xdr:spPr bwMode="auto">
        <a:xfrm>
          <a:off x="9036050" y="21367750"/>
          <a:ext cx="612775" cy="209550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 Cyr"/>
            </a:rPr>
            <a:t> </a:t>
          </a:r>
          <a:endParaRPr lang="ru-RU" sz="900" b="1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15</xdr:col>
      <xdr:colOff>104775</xdr:colOff>
      <xdr:row>67</xdr:row>
      <xdr:rowOff>6350</xdr:rowOff>
    </xdr:from>
    <xdr:to>
      <xdr:col>15</xdr:col>
      <xdr:colOff>485775</xdr:colOff>
      <xdr:row>67</xdr:row>
      <xdr:rowOff>6350</xdr:rowOff>
    </xdr:to>
    <xdr:sp macro="" textlink="">
      <xdr:nvSpPr>
        <xdr:cNvPr id="1025" name="Line 12"/>
        <xdr:cNvSpPr>
          <a:spLocks noChangeShapeType="1"/>
        </xdr:cNvSpPr>
      </xdr:nvSpPr>
      <xdr:spPr bwMode="auto">
        <a:xfrm>
          <a:off x="9153525" y="196754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123825</xdr:colOff>
      <xdr:row>67</xdr:row>
      <xdr:rowOff>187325</xdr:rowOff>
    </xdr:from>
    <xdr:to>
      <xdr:col>15</xdr:col>
      <xdr:colOff>504825</xdr:colOff>
      <xdr:row>67</xdr:row>
      <xdr:rowOff>187325</xdr:rowOff>
    </xdr:to>
    <xdr:sp macro="" textlink="">
      <xdr:nvSpPr>
        <xdr:cNvPr id="1026" name="Line 12"/>
        <xdr:cNvSpPr>
          <a:spLocks noChangeShapeType="1"/>
        </xdr:cNvSpPr>
      </xdr:nvSpPr>
      <xdr:spPr bwMode="auto">
        <a:xfrm>
          <a:off x="9172575" y="1985645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95251</xdr:colOff>
      <xdr:row>64</xdr:row>
      <xdr:rowOff>139900</xdr:rowOff>
    </xdr:from>
    <xdr:to>
      <xdr:col>15</xdr:col>
      <xdr:colOff>104776</xdr:colOff>
      <xdr:row>68</xdr:row>
      <xdr:rowOff>47625</xdr:rowOff>
    </xdr:to>
    <xdr:cxnSp macro="">
      <xdr:nvCxnSpPr>
        <xdr:cNvPr id="1027" name="Прямая соединительная линия 1026"/>
        <xdr:cNvCxnSpPr>
          <a:endCxn id="1001" idx="4"/>
        </xdr:cNvCxnSpPr>
      </xdr:nvCxnSpPr>
      <xdr:spPr>
        <a:xfrm rot="16200000" flipV="1">
          <a:off x="8813901" y="19567625"/>
          <a:ext cx="6697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72</xdr:row>
      <xdr:rowOff>104775</xdr:rowOff>
    </xdr:from>
    <xdr:to>
      <xdr:col>16</xdr:col>
      <xdr:colOff>0</xdr:colOff>
      <xdr:row>72</xdr:row>
      <xdr:rowOff>104775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9048750" y="20726400"/>
          <a:ext cx="60325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205341</xdr:colOff>
      <xdr:row>38</xdr:row>
      <xdr:rowOff>137371</xdr:rowOff>
    </xdr:from>
    <xdr:to>
      <xdr:col>12</xdr:col>
      <xdr:colOff>333129</xdr:colOff>
      <xdr:row>49</xdr:row>
      <xdr:rowOff>32454</xdr:rowOff>
    </xdr:to>
    <xdr:sp macro="" textlink="">
      <xdr:nvSpPr>
        <xdr:cNvPr id="822" name="TextBox 821"/>
        <xdr:cNvSpPr txBox="1"/>
      </xdr:nvSpPr>
      <xdr:spPr>
        <a:xfrm rot="16438493">
          <a:off x="6274818" y="8202994"/>
          <a:ext cx="2009633" cy="737388"/>
        </a:xfrm>
        <a:prstGeom prst="rect">
          <a:avLst/>
        </a:prstGeom>
        <a:solidFill>
          <a:schemeClr val="accent6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 baseline="0"/>
            <a:t>Ул.Набережная,6</a:t>
          </a:r>
        </a:p>
      </xdr:txBody>
    </xdr:sp>
    <xdr:clientData/>
  </xdr:twoCellAnchor>
  <xdr:twoCellAnchor>
    <xdr:from>
      <xdr:col>11</xdr:col>
      <xdr:colOff>412140</xdr:colOff>
      <xdr:row>51</xdr:row>
      <xdr:rowOff>189977</xdr:rowOff>
    </xdr:from>
    <xdr:to>
      <xdr:col>11</xdr:col>
      <xdr:colOff>500063</xdr:colOff>
      <xdr:row>53</xdr:row>
      <xdr:rowOff>43439</xdr:rowOff>
    </xdr:to>
    <xdr:cxnSp macro="">
      <xdr:nvCxnSpPr>
        <xdr:cNvPr id="838" name="Прямая соединительная линия 837"/>
        <xdr:cNvCxnSpPr/>
      </xdr:nvCxnSpPr>
      <xdr:spPr>
        <a:xfrm flipV="1">
          <a:off x="7110256" y="10126593"/>
          <a:ext cx="87923" cy="387542"/>
        </a:xfrm>
        <a:prstGeom prst="line">
          <a:avLst/>
        </a:prstGeom>
        <a:ln w="158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304800</xdr:colOff>
      <xdr:row>51</xdr:row>
      <xdr:rowOff>146958</xdr:rowOff>
    </xdr:from>
    <xdr:to>
      <xdr:col>11</xdr:col>
      <xdr:colOff>500063</xdr:colOff>
      <xdr:row>52</xdr:row>
      <xdr:rowOff>3402</xdr:rowOff>
    </xdr:to>
    <xdr:cxnSp macro="">
      <xdr:nvCxnSpPr>
        <xdr:cNvPr id="982" name="Прямая соединительная линия 981"/>
        <xdr:cNvCxnSpPr/>
      </xdr:nvCxnSpPr>
      <xdr:spPr>
        <a:xfrm flipH="1" flipV="1">
          <a:off x="7002916" y="10083574"/>
          <a:ext cx="195263" cy="57149"/>
        </a:xfrm>
        <a:prstGeom prst="line">
          <a:avLst/>
        </a:prstGeom>
        <a:ln w="158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309563</xdr:colOff>
      <xdr:row>49</xdr:row>
      <xdr:rowOff>17009</xdr:rowOff>
    </xdr:from>
    <xdr:to>
      <xdr:col>11</xdr:col>
      <xdr:colOff>387804</xdr:colOff>
      <xdr:row>51</xdr:row>
      <xdr:rowOff>153080</xdr:rowOff>
    </xdr:to>
    <xdr:cxnSp macro="">
      <xdr:nvCxnSpPr>
        <xdr:cNvPr id="984" name="Прямая соединительная линия 983"/>
        <xdr:cNvCxnSpPr/>
      </xdr:nvCxnSpPr>
      <xdr:spPr>
        <a:xfrm flipV="1">
          <a:off x="7007679" y="9562420"/>
          <a:ext cx="78241" cy="527276"/>
        </a:xfrm>
        <a:prstGeom prst="line">
          <a:avLst/>
        </a:prstGeom>
        <a:ln w="158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259772</xdr:colOff>
      <xdr:row>47</xdr:row>
      <xdr:rowOff>70648</xdr:rowOff>
    </xdr:from>
    <xdr:to>
      <xdr:col>12</xdr:col>
      <xdr:colOff>567731</xdr:colOff>
      <xdr:row>51</xdr:row>
      <xdr:rowOff>56361</xdr:rowOff>
    </xdr:to>
    <xdr:grpSp>
      <xdr:nvGrpSpPr>
        <xdr:cNvPr id="992" name="Группа 3258"/>
        <xdr:cNvGrpSpPr>
          <a:grpSpLocks/>
        </xdr:cNvGrpSpPr>
      </xdr:nvGrpSpPr>
      <xdr:grpSpPr bwMode="auto">
        <a:xfrm flipH="1">
          <a:off x="6895522" y="9214648"/>
          <a:ext cx="911209" cy="795338"/>
          <a:chOff x="11449050" y="8108516"/>
          <a:chExt cx="867382" cy="765602"/>
        </a:xfrm>
      </xdr:grpSpPr>
      <xdr:grpSp>
        <xdr:nvGrpSpPr>
          <xdr:cNvPr id="993" name="Группа 717"/>
          <xdr:cNvGrpSpPr>
            <a:grpSpLocks/>
          </xdr:cNvGrpSpPr>
        </xdr:nvGrpSpPr>
        <xdr:grpSpPr bwMode="auto">
          <a:xfrm flipH="1">
            <a:off x="11449050" y="8108516"/>
            <a:ext cx="818122" cy="765602"/>
            <a:chOff x="5677928" y="4156703"/>
            <a:chExt cx="818122" cy="777249"/>
          </a:xfrm>
        </xdr:grpSpPr>
        <xdr:sp macro="" textlink="">
          <xdr:nvSpPr>
            <xdr:cNvPr id="995" name="TextBox 994"/>
            <xdr:cNvSpPr txBox="1"/>
          </xdr:nvSpPr>
          <xdr:spPr>
            <a:xfrm>
              <a:off x="5855241" y="4741287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18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996" name="TextBox 995"/>
            <xdr:cNvSpPr txBox="1"/>
          </xdr:nvSpPr>
          <xdr:spPr>
            <a:xfrm>
              <a:off x="5855241" y="4587155"/>
              <a:ext cx="612538" cy="1733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108</a:t>
              </a:r>
            </a:p>
            <a:p>
              <a:endParaRPr lang="ru-RU" sz="1100"/>
            </a:p>
          </xdr:txBody>
        </xdr:sp>
        <xdr:sp macro="" textlink="">
          <xdr:nvSpPr>
            <xdr:cNvPr id="997" name="TextBox 996"/>
            <xdr:cNvSpPr txBox="1"/>
          </xdr:nvSpPr>
          <xdr:spPr>
            <a:xfrm>
              <a:off x="5855241" y="4423389"/>
              <a:ext cx="612538" cy="16376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108</a:t>
              </a:r>
            </a:p>
            <a:p>
              <a:endParaRPr lang="ru-RU" sz="1100"/>
            </a:p>
          </xdr:txBody>
        </xdr:sp>
        <xdr:grpSp>
          <xdr:nvGrpSpPr>
            <xdr:cNvPr id="998" name="Группа 70"/>
            <xdr:cNvGrpSpPr>
              <a:grpSpLocks/>
            </xdr:cNvGrpSpPr>
          </xdr:nvGrpSpPr>
          <xdr:grpSpPr bwMode="auto">
            <a:xfrm>
              <a:off x="5677928" y="4156703"/>
              <a:ext cx="818122" cy="777249"/>
              <a:chOff x="5315978" y="1985003"/>
              <a:chExt cx="818122" cy="777249"/>
            </a:xfrm>
          </xdr:grpSpPr>
          <xdr:cxnSp macro="">
            <xdr:nvCxnSpPr>
              <xdr:cNvPr id="999" name="Прямая соединительная линия 998"/>
              <xdr:cNvCxnSpPr/>
            </xdr:nvCxnSpPr>
            <xdr:spPr>
              <a:xfrm>
                <a:off x="5502715" y="2752619"/>
                <a:ext cx="631385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1029" name="Группа 53"/>
              <xdr:cNvGrpSpPr>
                <a:grpSpLocks/>
              </xdr:cNvGrpSpPr>
            </xdr:nvGrpSpPr>
            <xdr:grpSpPr bwMode="auto">
              <a:xfrm>
                <a:off x="5315978" y="1985003"/>
                <a:ext cx="808698" cy="777249"/>
                <a:chOff x="5315978" y="1985003"/>
                <a:chExt cx="808698" cy="777249"/>
              </a:xfrm>
            </xdr:grpSpPr>
            <xdr:cxnSp macro="">
              <xdr:nvCxnSpPr>
                <xdr:cNvPr id="1030" name="Прямая соединительная линия 1029"/>
                <xdr:cNvCxnSpPr/>
              </xdr:nvCxnSpPr>
              <xdr:spPr>
                <a:xfrm flipV="1">
                  <a:off x="5493291" y="2126457"/>
                  <a:ext cx="0" cy="635795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031" name="Прямая соединительная линия 1030"/>
                <xdr:cNvCxnSpPr/>
              </xdr:nvCxnSpPr>
              <xdr:spPr>
                <a:xfrm>
                  <a:off x="5483867" y="2261322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032" name="Прямая соединительная линия 1031"/>
                <xdr:cNvCxnSpPr/>
              </xdr:nvCxnSpPr>
              <xdr:spPr>
                <a:xfrm>
                  <a:off x="5493291" y="2425088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033" name="Прямая соединительная линия 1032"/>
                <xdr:cNvCxnSpPr/>
              </xdr:nvCxnSpPr>
              <xdr:spPr>
                <a:xfrm>
                  <a:off x="5493291" y="2588853"/>
                  <a:ext cx="631385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1034" name="Овал 1033"/>
                <xdr:cNvSpPr/>
              </xdr:nvSpPr>
              <xdr:spPr>
                <a:xfrm>
                  <a:off x="5315978" y="1985003"/>
                  <a:ext cx="401279" cy="199253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994" name="TextBox 993"/>
          <xdr:cNvSpPr txBox="1"/>
        </xdr:nvSpPr>
        <xdr:spPr bwMode="auto">
          <a:xfrm flipH="1">
            <a:off x="11939486" y="8115012"/>
            <a:ext cx="376946" cy="1802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ru-RU" sz="100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11</xdr:col>
      <xdr:colOff>358727</xdr:colOff>
      <xdr:row>47</xdr:row>
      <xdr:rowOff>69273</xdr:rowOff>
    </xdr:from>
    <xdr:to>
      <xdr:col>12</xdr:col>
      <xdr:colOff>104328</xdr:colOff>
      <xdr:row>48</xdr:row>
      <xdr:rowOff>70329</xdr:rowOff>
    </xdr:to>
    <xdr:sp macro="" textlink="">
      <xdr:nvSpPr>
        <xdr:cNvPr id="1035" name="TextBox 1034"/>
        <xdr:cNvSpPr txBox="1"/>
      </xdr:nvSpPr>
      <xdr:spPr>
        <a:xfrm>
          <a:off x="7073852" y="9213273"/>
          <a:ext cx="356067" cy="2002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/>
            <a:t>35</a:t>
          </a:r>
        </a:p>
        <a:p>
          <a:pPr algn="ctr"/>
          <a:endParaRPr lang="ru-RU" sz="1100"/>
        </a:p>
      </xdr:txBody>
    </xdr:sp>
    <xdr:clientData/>
  </xdr:twoCellAnchor>
  <xdr:twoCellAnchor>
    <xdr:from>
      <xdr:col>11</xdr:col>
      <xdr:colOff>337705</xdr:colOff>
      <xdr:row>50</xdr:row>
      <xdr:rowOff>150040</xdr:rowOff>
    </xdr:from>
    <xdr:to>
      <xdr:col>11</xdr:col>
      <xdr:colOff>499678</xdr:colOff>
      <xdr:row>51</xdr:row>
      <xdr:rowOff>151534</xdr:rowOff>
    </xdr:to>
    <xdr:cxnSp macro="">
      <xdr:nvCxnSpPr>
        <xdr:cNvPr id="1036" name="Прямая соединительная линия 1035"/>
        <xdr:cNvCxnSpPr>
          <a:stCxn id="995" idx="1"/>
        </xdr:cNvCxnSpPr>
      </xdr:nvCxnSpPr>
      <xdr:spPr>
        <a:xfrm flipH="1">
          <a:off x="7052830" y="9882858"/>
          <a:ext cx="161973" cy="200653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369094</xdr:colOff>
      <xdr:row>52</xdr:row>
      <xdr:rowOff>255985</xdr:rowOff>
    </xdr:from>
    <xdr:to>
      <xdr:col>11</xdr:col>
      <xdr:colOff>480722</xdr:colOff>
      <xdr:row>53</xdr:row>
      <xdr:rowOff>30543</xdr:rowOff>
    </xdr:to>
    <xdr:sp macro="" textlink="">
      <xdr:nvSpPr>
        <xdr:cNvPr id="874" name="Блок-схема: узел 873"/>
        <xdr:cNvSpPr/>
      </xdr:nvSpPr>
      <xdr:spPr>
        <a:xfrm>
          <a:off x="7048500" y="10400110"/>
          <a:ext cx="111628" cy="107933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11</xdr:col>
      <xdr:colOff>285750</xdr:colOff>
      <xdr:row>51</xdr:row>
      <xdr:rowOff>83343</xdr:rowOff>
    </xdr:from>
    <xdr:to>
      <xdr:col>11</xdr:col>
      <xdr:colOff>288338</xdr:colOff>
      <xdr:row>52</xdr:row>
      <xdr:rowOff>309857</xdr:rowOff>
    </xdr:to>
    <xdr:cxnSp macro="">
      <xdr:nvCxnSpPr>
        <xdr:cNvPr id="890" name="Прямая со стрелкой 889"/>
        <xdr:cNvCxnSpPr/>
      </xdr:nvCxnSpPr>
      <xdr:spPr>
        <a:xfrm>
          <a:off x="6965156" y="10025062"/>
          <a:ext cx="2588" cy="4289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529828</xdr:colOff>
      <xdr:row>51</xdr:row>
      <xdr:rowOff>142875</xdr:rowOff>
    </xdr:from>
    <xdr:to>
      <xdr:col>11</xdr:col>
      <xdr:colOff>363141</xdr:colOff>
      <xdr:row>52</xdr:row>
      <xdr:rowOff>196592</xdr:rowOff>
    </xdr:to>
    <xdr:sp macro="" textlink="">
      <xdr:nvSpPr>
        <xdr:cNvPr id="891" name="TextBox 890"/>
        <xdr:cNvSpPr txBox="1"/>
      </xdr:nvSpPr>
      <xdr:spPr>
        <a:xfrm>
          <a:off x="6602016" y="10084594"/>
          <a:ext cx="440531" cy="2561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 baseline="0"/>
            <a:t>1,5</a:t>
          </a:r>
          <a:r>
            <a:rPr lang="ru-RU" sz="900"/>
            <a:t>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101600</xdr:rowOff>
    </xdr:from>
    <xdr:to>
      <xdr:col>3</xdr:col>
      <xdr:colOff>0</xdr:colOff>
      <xdr:row>10</xdr:row>
      <xdr:rowOff>101600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9144000" y="14036675"/>
          <a:ext cx="6096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130175</xdr:rowOff>
    </xdr:from>
    <xdr:to>
      <xdr:col>2</xdr:col>
      <xdr:colOff>190500</xdr:colOff>
      <xdr:row>3</xdr:row>
      <xdr:rowOff>139900</xdr:rowOff>
    </xdr:to>
    <xdr:sp macro="" textlink="">
      <xdr:nvSpPr>
        <xdr:cNvPr id="3" name="Oval 9"/>
        <xdr:cNvSpPr>
          <a:spLocks noChangeArrowheads="1"/>
        </xdr:cNvSpPr>
      </xdr:nvSpPr>
      <xdr:spPr bwMode="auto">
        <a:xfrm>
          <a:off x="9144000" y="12531725"/>
          <a:ext cx="190500" cy="2097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Arial CYR"/>
            </a:rPr>
            <a:t>1</a:t>
          </a:r>
        </a:p>
      </xdr:txBody>
    </xdr:sp>
    <xdr:clientData/>
  </xdr:twoCellAnchor>
  <xdr:twoCellAnchor>
    <xdr:from>
      <xdr:col>2</xdr:col>
      <xdr:colOff>114300</xdr:colOff>
      <xdr:row>4</xdr:row>
      <xdr:rowOff>189670</xdr:rowOff>
    </xdr:from>
    <xdr:to>
      <xdr:col>2</xdr:col>
      <xdr:colOff>514350</xdr:colOff>
      <xdr:row>4</xdr:row>
      <xdr:rowOff>189670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9258300" y="1298174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123825</xdr:colOff>
      <xdr:row>6</xdr:row>
      <xdr:rowOff>8895</xdr:rowOff>
    </xdr:from>
    <xdr:to>
      <xdr:col>2</xdr:col>
      <xdr:colOff>504825</xdr:colOff>
      <xdr:row>6</xdr:row>
      <xdr:rowOff>8895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>
          <a:off x="9267825" y="1318197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123825</xdr:colOff>
      <xdr:row>7</xdr:row>
      <xdr:rowOff>8608</xdr:rowOff>
    </xdr:from>
    <xdr:to>
      <xdr:col>2</xdr:col>
      <xdr:colOff>485775</xdr:colOff>
      <xdr:row>7</xdr:row>
      <xdr:rowOff>8608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9267825" y="13372183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76200</xdr:colOff>
      <xdr:row>12</xdr:row>
      <xdr:rowOff>133350</xdr:rowOff>
    </xdr:from>
    <xdr:to>
      <xdr:col>2</xdr:col>
      <xdr:colOff>352425</xdr:colOff>
      <xdr:row>14</xdr:row>
      <xdr:rowOff>57151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9220200" y="14449425"/>
          <a:ext cx="2762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ru-RU" sz="800" b="0" i="0" strike="noStrike" baseline="0">
              <a:solidFill>
                <a:srgbClr val="000000"/>
              </a:solidFill>
              <a:latin typeface="Arial Cyr"/>
            </a:rPr>
            <a:t>ТК   1</a:t>
          </a: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95250</xdr:colOff>
      <xdr:row>12</xdr:row>
      <xdr:rowOff>130175</xdr:rowOff>
    </xdr:from>
    <xdr:to>
      <xdr:col>2</xdr:col>
      <xdr:colOff>361950</xdr:colOff>
      <xdr:row>13</xdr:row>
      <xdr:rowOff>177800</xdr:rowOff>
    </xdr:to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9239250" y="14446250"/>
          <a:ext cx="266700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200025</xdr:colOff>
      <xdr:row>3</xdr:row>
      <xdr:rowOff>63500</xdr:rowOff>
    </xdr:from>
    <xdr:to>
      <xdr:col>3</xdr:col>
      <xdr:colOff>600075</xdr:colOff>
      <xdr:row>3</xdr:row>
      <xdr:rowOff>120650</xdr:rowOff>
    </xdr:to>
    <xdr:sp macro="" textlink="">
      <xdr:nvSpPr>
        <xdr:cNvPr id="9" name="Line 17"/>
        <xdr:cNvSpPr>
          <a:spLocks noChangeShapeType="1"/>
        </xdr:cNvSpPr>
      </xdr:nvSpPr>
      <xdr:spPr bwMode="auto">
        <a:xfrm>
          <a:off x="9344025" y="12665075"/>
          <a:ext cx="100965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590550</xdr:colOff>
      <xdr:row>14</xdr:row>
      <xdr:rowOff>174625</xdr:rowOff>
    </xdr:from>
    <xdr:to>
      <xdr:col>2</xdr:col>
      <xdr:colOff>600075</xdr:colOff>
      <xdr:row>16</xdr:row>
      <xdr:rowOff>3175</xdr:rowOff>
    </xdr:to>
    <xdr:sp macro="" textlink="">
      <xdr:nvSpPr>
        <xdr:cNvPr id="10" name="Rectangle 19"/>
        <xdr:cNvSpPr>
          <a:spLocks noChangeArrowheads="1"/>
        </xdr:cNvSpPr>
      </xdr:nvSpPr>
      <xdr:spPr bwMode="auto">
        <a:xfrm>
          <a:off x="9124950" y="14871700"/>
          <a:ext cx="619125" cy="209550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 Cyr"/>
            </a:rPr>
            <a:t> </a:t>
          </a:r>
          <a:endParaRPr lang="ru-RU" sz="900" b="1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</xdr:col>
      <xdr:colOff>104775</xdr:colOff>
      <xdr:row>6</xdr:row>
      <xdr:rowOff>6350</xdr:rowOff>
    </xdr:from>
    <xdr:to>
      <xdr:col>2</xdr:col>
      <xdr:colOff>485775</xdr:colOff>
      <xdr:row>6</xdr:row>
      <xdr:rowOff>6350</xdr:rowOff>
    </xdr:to>
    <xdr:sp macro="" textlink="">
      <xdr:nvSpPr>
        <xdr:cNvPr id="11" name="Line 12"/>
        <xdr:cNvSpPr>
          <a:spLocks noChangeShapeType="1"/>
        </xdr:cNvSpPr>
      </xdr:nvSpPr>
      <xdr:spPr bwMode="auto">
        <a:xfrm>
          <a:off x="9248775" y="1317942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123825</xdr:colOff>
      <xdr:row>6</xdr:row>
      <xdr:rowOff>187325</xdr:rowOff>
    </xdr:from>
    <xdr:to>
      <xdr:col>2</xdr:col>
      <xdr:colOff>504825</xdr:colOff>
      <xdr:row>6</xdr:row>
      <xdr:rowOff>187325</xdr:rowOff>
    </xdr:to>
    <xdr:sp macro="" textlink="">
      <xdr:nvSpPr>
        <xdr:cNvPr id="12" name="Line 12"/>
        <xdr:cNvSpPr>
          <a:spLocks noChangeShapeType="1"/>
        </xdr:cNvSpPr>
      </xdr:nvSpPr>
      <xdr:spPr bwMode="auto">
        <a:xfrm>
          <a:off x="9267825" y="1336040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95251</xdr:colOff>
      <xdr:row>3</xdr:row>
      <xdr:rowOff>139900</xdr:rowOff>
    </xdr:from>
    <xdr:to>
      <xdr:col>2</xdr:col>
      <xdr:colOff>104776</xdr:colOff>
      <xdr:row>7</xdr:row>
      <xdr:rowOff>47625</xdr:rowOff>
    </xdr:to>
    <xdr:cxnSp macro="">
      <xdr:nvCxnSpPr>
        <xdr:cNvPr id="13" name="Прямая соединительная линия 12"/>
        <xdr:cNvCxnSpPr>
          <a:endCxn id="3" idx="4"/>
        </xdr:cNvCxnSpPr>
      </xdr:nvCxnSpPr>
      <xdr:spPr>
        <a:xfrm rot="16200000" flipV="1">
          <a:off x="8909151" y="13071575"/>
          <a:ext cx="6697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</xdr:row>
      <xdr:rowOff>104775</xdr:rowOff>
    </xdr:from>
    <xdr:to>
      <xdr:col>3</xdr:col>
      <xdr:colOff>0</xdr:colOff>
      <xdr:row>11</xdr:row>
      <xdr:rowOff>104775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9144000" y="14230350"/>
          <a:ext cx="60960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F11:AE88"/>
  <sheetViews>
    <sheetView tabSelected="1" view="pageBreakPreview" topLeftCell="A14" zoomScale="60" zoomScaleNormal="55" workbookViewId="0">
      <selection activeCell="M52" sqref="M52"/>
    </sheetView>
  </sheetViews>
  <sheetFormatPr defaultRowHeight="15"/>
  <cols>
    <col min="31" max="31" width="9.28515625" customWidth="1"/>
  </cols>
  <sheetData>
    <row r="11" spans="8:27" ht="30" customHeight="1">
      <c r="H11" s="176" t="s">
        <v>85</v>
      </c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</row>
    <row r="15" spans="8:27" ht="15" customHeight="1">
      <c r="V15" s="179" t="s">
        <v>45</v>
      </c>
      <c r="W15" s="179"/>
      <c r="X15" s="179"/>
      <c r="Y15" s="179"/>
      <c r="Z15" s="179"/>
      <c r="AA15" s="179"/>
    </row>
    <row r="16" spans="8:27" ht="15" customHeight="1">
      <c r="V16" s="179"/>
      <c r="W16" s="179"/>
      <c r="X16" s="179"/>
      <c r="Y16" s="179"/>
      <c r="Z16" s="179"/>
      <c r="AA16" s="179"/>
    </row>
    <row r="17" spans="22:27" ht="15" customHeight="1">
      <c r="V17" s="179"/>
      <c r="W17" s="179"/>
      <c r="X17" s="179"/>
      <c r="Y17" s="179"/>
      <c r="Z17" s="179"/>
      <c r="AA17" s="179"/>
    </row>
    <row r="18" spans="22:27" ht="15" customHeight="1">
      <c r="V18" s="179"/>
      <c r="W18" s="179"/>
      <c r="X18" s="179"/>
      <c r="Y18" s="179"/>
      <c r="Z18" s="179"/>
      <c r="AA18" s="179"/>
    </row>
    <row r="19" spans="22:27" ht="15" customHeight="1">
      <c r="V19" s="179"/>
      <c r="W19" s="179"/>
      <c r="X19" s="179"/>
      <c r="Y19" s="179"/>
      <c r="Z19" s="179"/>
      <c r="AA19" s="179"/>
    </row>
    <row r="20" spans="22:27" ht="15" customHeight="1">
      <c r="V20" s="179"/>
      <c r="W20" s="179"/>
      <c r="X20" s="179"/>
      <c r="Y20" s="179"/>
      <c r="Z20" s="179"/>
      <c r="AA20" s="179"/>
    </row>
    <row r="21" spans="22:27">
      <c r="V21" s="179"/>
      <c r="W21" s="179"/>
      <c r="X21" s="179"/>
      <c r="Y21" s="179"/>
      <c r="Z21" s="179"/>
      <c r="AA21" s="179"/>
    </row>
    <row r="44" spans="8:8">
      <c r="H44" s="42"/>
    </row>
    <row r="48" spans="8:8" ht="15.75" thickBot="1"/>
    <row r="49" spans="15:31" ht="15.75" thickBot="1">
      <c r="AA49" s="152" t="s">
        <v>99</v>
      </c>
      <c r="AB49" s="153"/>
      <c r="AC49" s="153"/>
      <c r="AD49" s="153"/>
      <c r="AE49" s="154"/>
    </row>
    <row r="50" spans="15:31">
      <c r="AA50" s="155" t="s">
        <v>100</v>
      </c>
      <c r="AB50" s="157" t="s">
        <v>101</v>
      </c>
      <c r="AC50" s="158"/>
      <c r="AD50" s="158"/>
      <c r="AE50" s="159"/>
    </row>
    <row r="51" spans="15:31" ht="15.75" thickBot="1">
      <c r="AA51" s="155"/>
      <c r="AB51" s="160"/>
      <c r="AC51" s="161"/>
      <c r="AD51" s="161"/>
      <c r="AE51" s="162"/>
    </row>
    <row r="52" spans="15:31" ht="15.75" thickBot="1">
      <c r="AA52" s="155"/>
      <c r="AB52" s="163" t="s">
        <v>102</v>
      </c>
      <c r="AC52" s="164"/>
      <c r="AD52" s="165" t="s">
        <v>103</v>
      </c>
      <c r="AE52" s="166"/>
    </row>
    <row r="53" spans="15:31" ht="26.25" thickBot="1">
      <c r="AA53" s="156"/>
      <c r="AB53" s="86" t="s">
        <v>104</v>
      </c>
      <c r="AC53" s="87" t="s">
        <v>105</v>
      </c>
      <c r="AD53" s="167"/>
      <c r="AE53" s="168"/>
    </row>
    <row r="54" spans="15:31" ht="15.75" thickBot="1">
      <c r="AA54" s="169" t="s">
        <v>106</v>
      </c>
      <c r="AB54" s="170"/>
      <c r="AC54" s="170"/>
      <c r="AD54" s="170"/>
      <c r="AE54" s="171"/>
    </row>
    <row r="55" spans="15:31">
      <c r="AA55" s="92">
        <v>25</v>
      </c>
      <c r="AB55" s="61"/>
      <c r="AC55" s="61">
        <v>12</v>
      </c>
      <c r="AD55" s="172">
        <f>SUM(AB55:AC55)</f>
        <v>12</v>
      </c>
      <c r="AE55" s="173"/>
    </row>
    <row r="56" spans="15:31">
      <c r="AA56" s="93">
        <v>57</v>
      </c>
      <c r="AB56" s="61">
        <v>34</v>
      </c>
      <c r="AC56" s="61">
        <v>33</v>
      </c>
      <c r="AD56" s="172">
        <f>SUM(AB56:AC56)</f>
        <v>67</v>
      </c>
      <c r="AE56" s="173"/>
    </row>
    <row r="57" spans="15:31">
      <c r="AA57" s="93">
        <v>76</v>
      </c>
      <c r="AB57" s="61"/>
      <c r="AC57" s="61">
        <v>379</v>
      </c>
      <c r="AD57" s="172">
        <f>SUM(AB57:AC57)</f>
        <v>379</v>
      </c>
      <c r="AE57" s="173"/>
    </row>
    <row r="58" spans="15:31">
      <c r="AA58" s="93">
        <v>89</v>
      </c>
      <c r="AB58" s="61">
        <v>3</v>
      </c>
      <c r="AC58" s="61">
        <v>125</v>
      </c>
      <c r="AD58" s="172">
        <f>SUM(AB58:AC58)</f>
        <v>128</v>
      </c>
      <c r="AE58" s="173"/>
    </row>
    <row r="59" spans="15:31">
      <c r="AA59" s="93">
        <v>108</v>
      </c>
      <c r="AB59" s="61">
        <v>60</v>
      </c>
      <c r="AC59" s="61">
        <v>114</v>
      </c>
      <c r="AD59" s="172">
        <f>AB59+AC59</f>
        <v>174</v>
      </c>
      <c r="AE59" s="173"/>
    </row>
    <row r="60" spans="15:31">
      <c r="AA60" s="93">
        <v>133</v>
      </c>
      <c r="AB60" s="61"/>
      <c r="AC60" s="61">
        <v>171</v>
      </c>
      <c r="AD60" s="172">
        <f>AB60+AC60</f>
        <v>171</v>
      </c>
      <c r="AE60" s="173"/>
    </row>
    <row r="61" spans="15:31">
      <c r="AA61" s="93">
        <v>159</v>
      </c>
      <c r="AB61" s="61"/>
      <c r="AC61" s="61">
        <v>35</v>
      </c>
      <c r="AD61" s="172"/>
      <c r="AE61" s="173"/>
    </row>
    <row r="62" spans="15:31" ht="15.75" thickBot="1">
      <c r="AA62" s="94">
        <v>219</v>
      </c>
      <c r="AB62" s="61"/>
      <c r="AC62" s="61">
        <v>90</v>
      </c>
      <c r="AD62" s="172">
        <f>AB62+AC62</f>
        <v>90</v>
      </c>
      <c r="AE62" s="173"/>
    </row>
    <row r="63" spans="15:31" ht="15.75" thickBot="1">
      <c r="O63" s="64"/>
      <c r="P63" s="65" t="s">
        <v>86</v>
      </c>
      <c r="Q63" s="65"/>
      <c r="R63" s="65"/>
      <c r="S63" s="65"/>
      <c r="T63" s="65"/>
      <c r="U63" s="66"/>
      <c r="V63" s="66"/>
      <c r="W63" s="66"/>
      <c r="X63" s="66"/>
      <c r="Y63" s="67"/>
      <c r="AA63" s="88" t="s">
        <v>107</v>
      </c>
      <c r="AB63" s="89">
        <f>SUM(AB55:AB62)</f>
        <v>97</v>
      </c>
      <c r="AC63" s="88">
        <f>SUM(AC55:AC62)</f>
        <v>959</v>
      </c>
      <c r="AD63" s="174">
        <f>AB63+AC63</f>
        <v>1056</v>
      </c>
      <c r="AE63" s="175"/>
    </row>
    <row r="64" spans="15:31" ht="15.75" thickBot="1">
      <c r="O64" s="68"/>
      <c r="P64" s="69"/>
      <c r="Q64" s="69"/>
      <c r="R64" s="69"/>
      <c r="S64" s="69"/>
      <c r="T64" s="69"/>
      <c r="U64" s="69"/>
      <c r="V64" s="69"/>
      <c r="W64" s="69"/>
      <c r="X64" s="69"/>
      <c r="Y64" s="70"/>
      <c r="AA64" s="90" t="s">
        <v>103</v>
      </c>
      <c r="AB64" s="91">
        <f>AB63</f>
        <v>97</v>
      </c>
      <c r="AC64" s="91">
        <f>AC63</f>
        <v>959</v>
      </c>
      <c r="AD64" s="150">
        <f>AD63</f>
        <v>1056</v>
      </c>
      <c r="AE64" s="151"/>
    </row>
    <row r="65" spans="6:26">
      <c r="O65" s="68"/>
      <c r="P65" s="69"/>
      <c r="Q65" s="69"/>
      <c r="R65" s="71" t="s">
        <v>87</v>
      </c>
      <c r="S65" s="71"/>
      <c r="T65" s="71"/>
      <c r="U65" s="72"/>
      <c r="V65" s="69"/>
      <c r="W65" s="69"/>
      <c r="X65" s="69"/>
      <c r="Y65" s="70"/>
    </row>
    <row r="66" spans="6:26">
      <c r="O66" s="68"/>
      <c r="P66" s="73" t="s">
        <v>88</v>
      </c>
      <c r="Q66" s="72"/>
      <c r="R66" s="74" t="s">
        <v>89</v>
      </c>
      <c r="S66" s="72"/>
      <c r="T66" s="72"/>
      <c r="U66" s="72"/>
      <c r="V66" s="69"/>
      <c r="W66" s="69"/>
      <c r="X66" s="69"/>
      <c r="Y66" s="70"/>
    </row>
    <row r="67" spans="6:26">
      <c r="O67" s="68"/>
      <c r="P67" s="73" t="s">
        <v>90</v>
      </c>
      <c r="Q67" s="75"/>
      <c r="R67" s="74" t="s">
        <v>91</v>
      </c>
      <c r="S67" s="69"/>
      <c r="T67" s="69"/>
      <c r="U67" s="76"/>
      <c r="V67" s="69"/>
      <c r="W67" s="69"/>
      <c r="X67" s="69"/>
      <c r="Y67" s="70"/>
      <c r="Z67" s="69"/>
    </row>
    <row r="68" spans="6:26">
      <c r="O68" s="68"/>
      <c r="P68" s="73" t="s">
        <v>92</v>
      </c>
      <c r="Q68" s="77"/>
      <c r="R68" s="178" t="s">
        <v>93</v>
      </c>
      <c r="S68" s="178"/>
      <c r="T68" s="178"/>
      <c r="U68" s="178"/>
      <c r="V68" s="178"/>
      <c r="W68" s="178"/>
      <c r="X68" s="178"/>
      <c r="Y68" s="70"/>
      <c r="Z68" s="69"/>
    </row>
    <row r="69" spans="6:26">
      <c r="O69" s="68"/>
      <c r="P69" s="73"/>
      <c r="Q69" s="77"/>
      <c r="R69" s="74"/>
      <c r="S69" s="74"/>
      <c r="T69" s="74"/>
      <c r="U69" s="78"/>
      <c r="V69" s="69"/>
      <c r="W69" s="69"/>
      <c r="X69" s="69"/>
      <c r="Y69" s="70"/>
      <c r="Z69" s="69"/>
    </row>
    <row r="70" spans="6:26">
      <c r="O70" s="68"/>
      <c r="P70" s="73"/>
      <c r="Q70" s="77"/>
      <c r="R70" s="178"/>
      <c r="S70" s="178"/>
      <c r="T70" s="178"/>
      <c r="U70" s="178"/>
      <c r="V70" s="178"/>
      <c r="W70" s="178"/>
      <c r="X70" s="178"/>
      <c r="Y70" s="70"/>
      <c r="Z70" s="69"/>
    </row>
    <row r="71" spans="6:26">
      <c r="F71" s="43"/>
      <c r="O71" s="68"/>
      <c r="P71" s="72"/>
      <c r="Q71" s="72"/>
      <c r="R71" s="79"/>
      <c r="S71" s="79"/>
      <c r="T71" s="79"/>
      <c r="U71" s="79"/>
      <c r="V71" s="69"/>
      <c r="W71" s="69"/>
      <c r="X71" s="69"/>
      <c r="Y71" s="70"/>
      <c r="Z71" s="69"/>
    </row>
    <row r="72" spans="6:26">
      <c r="F72" s="43"/>
      <c r="O72" s="68"/>
      <c r="P72" s="72"/>
      <c r="Q72" s="72"/>
      <c r="R72" s="76" t="s">
        <v>94</v>
      </c>
      <c r="S72" s="76"/>
      <c r="T72" s="76"/>
      <c r="U72" s="76"/>
      <c r="V72" s="69"/>
      <c r="W72" s="69"/>
      <c r="X72" s="69"/>
      <c r="Y72" s="70"/>
      <c r="Z72" s="69"/>
    </row>
    <row r="73" spans="6:26">
      <c r="O73" s="68"/>
      <c r="P73" s="72"/>
      <c r="Q73" s="72"/>
      <c r="R73" s="76" t="s">
        <v>95</v>
      </c>
      <c r="S73" s="76"/>
      <c r="T73" s="76"/>
      <c r="U73" s="76"/>
      <c r="V73" s="69"/>
      <c r="W73" s="69"/>
      <c r="X73" s="69"/>
      <c r="Y73" s="70"/>
      <c r="Z73" s="69"/>
    </row>
    <row r="74" spans="6:26">
      <c r="O74" s="68"/>
      <c r="P74" s="72"/>
      <c r="Q74" s="72"/>
      <c r="R74" s="76" t="s">
        <v>96</v>
      </c>
      <c r="S74" s="76"/>
      <c r="T74" s="76"/>
      <c r="U74" s="76"/>
      <c r="V74" s="69"/>
      <c r="W74" s="69"/>
      <c r="X74" s="69"/>
      <c r="Y74" s="70"/>
      <c r="Z74" s="69"/>
    </row>
    <row r="75" spans="6:26">
      <c r="O75" s="68"/>
      <c r="P75" s="72"/>
      <c r="Q75" s="72"/>
      <c r="R75" s="72" t="s">
        <v>97</v>
      </c>
      <c r="S75" s="76"/>
      <c r="T75" s="76"/>
      <c r="U75" s="76"/>
      <c r="V75" s="69"/>
      <c r="W75" s="69"/>
      <c r="X75" s="69"/>
      <c r="Y75" s="70"/>
      <c r="Z75" s="69"/>
    </row>
    <row r="76" spans="6:26">
      <c r="O76" s="68"/>
      <c r="P76" s="72"/>
      <c r="Q76" s="72"/>
      <c r="R76" s="72"/>
      <c r="S76" s="72"/>
      <c r="T76" s="72"/>
      <c r="U76" s="72"/>
      <c r="V76" s="69"/>
      <c r="W76" s="69"/>
      <c r="X76" s="69"/>
      <c r="Y76" s="70"/>
      <c r="Z76" s="69"/>
    </row>
    <row r="77" spans="6:26">
      <c r="O77" s="68"/>
      <c r="P77" s="72"/>
      <c r="Q77" s="72"/>
      <c r="R77" s="80" t="s">
        <v>98</v>
      </c>
      <c r="S77" s="81"/>
      <c r="T77" s="81"/>
      <c r="U77" s="81"/>
      <c r="V77" s="69"/>
      <c r="W77" s="69"/>
      <c r="X77" s="69"/>
      <c r="Y77" s="70"/>
      <c r="Z77" s="69"/>
    </row>
    <row r="78" spans="6:26">
      <c r="O78" s="68"/>
      <c r="P78" s="72"/>
      <c r="Q78" s="72"/>
      <c r="R78" s="80"/>
      <c r="S78" s="81"/>
      <c r="T78" s="81"/>
      <c r="U78" s="81"/>
      <c r="V78" s="69"/>
      <c r="W78" s="69"/>
      <c r="X78" s="69"/>
      <c r="Y78" s="70"/>
      <c r="Z78" s="69"/>
    </row>
    <row r="79" spans="6:26" ht="15.75" thickBot="1">
      <c r="O79" s="82"/>
      <c r="P79" s="83"/>
      <c r="Q79" s="83"/>
      <c r="R79" s="84"/>
      <c r="S79" s="84"/>
      <c r="T79" s="84"/>
      <c r="U79" s="84"/>
      <c r="V79" s="84"/>
      <c r="W79" s="84"/>
      <c r="X79" s="84"/>
      <c r="Y79" s="85"/>
      <c r="Z79" s="69"/>
    </row>
    <row r="80" spans="6:26">
      <c r="P80" s="69"/>
      <c r="Q80" s="72"/>
      <c r="R80" s="72"/>
      <c r="S80" s="72"/>
      <c r="T80" s="72"/>
      <c r="U80" s="72"/>
      <c r="V80" s="72"/>
      <c r="W80" s="69"/>
      <c r="X80" s="69"/>
      <c r="Y80" s="69"/>
      <c r="Z80" s="69"/>
    </row>
    <row r="81" spans="11:26" ht="15.75">
      <c r="K81" s="62" t="s">
        <v>39</v>
      </c>
      <c r="L81" s="62"/>
      <c r="M81" s="62"/>
      <c r="N81" s="62"/>
      <c r="O81" s="63"/>
      <c r="P81" s="177">
        <v>43017</v>
      </c>
      <c r="Q81" s="177"/>
      <c r="R81" s="72"/>
      <c r="S81" s="80"/>
      <c r="T81" s="81"/>
      <c r="U81" s="81"/>
      <c r="V81" s="81"/>
      <c r="W81" s="69"/>
      <c r="X81" s="69"/>
      <c r="Y81" s="69"/>
      <c r="Z81" s="69"/>
    </row>
    <row r="82" spans="11:26">
      <c r="P82" s="69"/>
      <c r="Q82" s="72"/>
      <c r="R82" s="72"/>
      <c r="S82" s="80"/>
      <c r="T82" s="81"/>
      <c r="U82" s="81"/>
      <c r="V82" s="81"/>
      <c r="W82" s="69"/>
      <c r="X82" s="69"/>
      <c r="Y82" s="69"/>
      <c r="Z82" s="69"/>
    </row>
    <row r="83" spans="11:26">
      <c r="P83" s="69"/>
      <c r="Q83" s="72"/>
      <c r="R83" s="72"/>
      <c r="S83" s="69"/>
      <c r="T83" s="69"/>
      <c r="U83" s="69"/>
      <c r="V83" s="69"/>
      <c r="W83" s="69"/>
      <c r="X83" s="69"/>
      <c r="Y83" s="69"/>
      <c r="Z83" s="69"/>
    </row>
    <row r="88" spans="11:26" ht="15.75">
      <c r="O88" s="62"/>
      <c r="P88" s="62"/>
      <c r="Q88" s="62"/>
      <c r="R88" s="62"/>
      <c r="S88" s="63"/>
      <c r="T88" s="177"/>
      <c r="U88" s="177"/>
    </row>
  </sheetData>
  <mergeCells count="22">
    <mergeCell ref="H11:W11"/>
    <mergeCell ref="P81:Q81"/>
    <mergeCell ref="T88:U88"/>
    <mergeCell ref="R68:X68"/>
    <mergeCell ref="R70:X70"/>
    <mergeCell ref="V15:AA21"/>
    <mergeCell ref="AD64:AE64"/>
    <mergeCell ref="AA49:AE49"/>
    <mergeCell ref="AA50:AA53"/>
    <mergeCell ref="AB50:AE51"/>
    <mergeCell ref="AB52:AC52"/>
    <mergeCell ref="AD52:AE53"/>
    <mergeCell ref="AA54:AE54"/>
    <mergeCell ref="AD55:AE55"/>
    <mergeCell ref="AD56:AE56"/>
    <mergeCell ref="AD57:AE57"/>
    <mergeCell ref="AD58:AE58"/>
    <mergeCell ref="AD59:AE59"/>
    <mergeCell ref="AD60:AE60"/>
    <mergeCell ref="AD61:AE61"/>
    <mergeCell ref="AD62:AE62"/>
    <mergeCell ref="AD63:AE6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88" fitToHeight="0" orientation="landscape" verticalDpi="0" r:id="rId1"/>
  <rowBreaks count="1" manualBreakCount="1">
    <brk id="46" min="2" max="30" man="1"/>
  </rowBreaks>
  <colBreaks count="1" manualBreakCount="1">
    <brk id="17" min="9" max="8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"/>
  <sheetViews>
    <sheetView view="pageBreakPreview" topLeftCell="A25" zoomScaleNormal="100" zoomScaleSheetLayoutView="100" workbookViewId="0">
      <selection activeCell="J44" sqref="J44"/>
    </sheetView>
  </sheetViews>
  <sheetFormatPr defaultRowHeight="15"/>
  <cols>
    <col min="1" max="1" width="4.140625" customWidth="1"/>
    <col min="2" max="2" width="27.42578125" customWidth="1"/>
    <col min="3" max="3" width="6.85546875" customWidth="1"/>
    <col min="4" max="4" width="8.28515625" customWidth="1"/>
    <col min="5" max="5" width="5.7109375" customWidth="1"/>
    <col min="6" max="6" width="5" customWidth="1"/>
    <col min="7" max="7" width="5.85546875" customWidth="1"/>
    <col min="8" max="8" width="5.28515625" customWidth="1"/>
    <col min="10" max="11" width="5.28515625" customWidth="1"/>
    <col min="12" max="12" width="5.5703125" customWidth="1"/>
    <col min="13" max="13" width="4.5703125" customWidth="1"/>
    <col min="15" max="15" width="5.42578125" customWidth="1"/>
    <col min="16" max="16" width="6.28515625" customWidth="1"/>
    <col min="17" max="17" width="6.140625" customWidth="1"/>
    <col min="18" max="18" width="5.5703125" customWidth="1"/>
    <col min="19" max="19" width="6.28515625" customWidth="1"/>
    <col min="20" max="20" width="6.140625" customWidth="1"/>
  </cols>
  <sheetData>
    <row r="1" spans="1:22" ht="15" customHeight="1">
      <c r="Q1" s="180" t="s">
        <v>45</v>
      </c>
      <c r="R1" s="180"/>
      <c r="S1" s="180"/>
      <c r="T1" s="180"/>
      <c r="U1" s="180"/>
      <c r="V1" s="180"/>
    </row>
    <row r="2" spans="1:22" ht="15" customHeight="1">
      <c r="Q2" s="180"/>
      <c r="R2" s="180"/>
      <c r="S2" s="180"/>
      <c r="T2" s="180"/>
      <c r="U2" s="180"/>
      <c r="V2" s="180"/>
    </row>
    <row r="3" spans="1:22" ht="15" customHeight="1">
      <c r="Q3" s="180"/>
      <c r="R3" s="180"/>
      <c r="S3" s="180"/>
      <c r="T3" s="180"/>
      <c r="U3" s="180"/>
      <c r="V3" s="180"/>
    </row>
    <row r="4" spans="1:22" ht="26.25" customHeight="1">
      <c r="Q4" s="180"/>
      <c r="R4" s="180"/>
      <c r="S4" s="180"/>
      <c r="T4" s="180"/>
      <c r="U4" s="180"/>
      <c r="V4" s="180"/>
    </row>
    <row r="5" spans="1:22">
      <c r="Q5" s="180"/>
      <c r="R5" s="180"/>
      <c r="S5" s="180"/>
      <c r="T5" s="180"/>
      <c r="U5" s="180"/>
      <c r="V5" s="180"/>
    </row>
    <row r="6" spans="1:22">
      <c r="A6" s="181" t="s">
        <v>44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38"/>
      <c r="R6" s="38"/>
      <c r="S6" s="38"/>
      <c r="T6" s="38"/>
      <c r="U6" s="38"/>
      <c r="V6" s="38"/>
    </row>
    <row r="7" spans="1:22">
      <c r="A7" s="187" t="s">
        <v>0</v>
      </c>
      <c r="B7" s="190" t="s">
        <v>1</v>
      </c>
      <c r="C7" s="193" t="s">
        <v>2</v>
      </c>
      <c r="D7" s="196" t="s">
        <v>3</v>
      </c>
      <c r="E7" s="199" t="s">
        <v>4</v>
      </c>
      <c r="F7" s="199"/>
      <c r="G7" s="199"/>
      <c r="H7" s="199"/>
      <c r="I7" s="199"/>
      <c r="J7" s="200" t="s">
        <v>5</v>
      </c>
      <c r="K7" s="201"/>
      <c r="L7" s="201"/>
      <c r="M7" s="201"/>
      <c r="N7" s="202"/>
      <c r="O7" s="199" t="s">
        <v>6</v>
      </c>
      <c r="P7" s="199"/>
      <c r="Q7" s="199"/>
      <c r="R7" s="199"/>
      <c r="S7" s="199"/>
      <c r="T7" s="199"/>
      <c r="U7" s="199"/>
      <c r="V7" s="199"/>
    </row>
    <row r="8" spans="1:22">
      <c r="A8" s="188"/>
      <c r="B8" s="191"/>
      <c r="C8" s="194"/>
      <c r="D8" s="197"/>
      <c r="E8" s="199" t="s">
        <v>7</v>
      </c>
      <c r="F8" s="199"/>
      <c r="G8" s="199"/>
      <c r="H8" s="199"/>
      <c r="I8" s="196" t="s">
        <v>8</v>
      </c>
      <c r="J8" s="199" t="s">
        <v>7</v>
      </c>
      <c r="K8" s="199"/>
      <c r="L8" s="199"/>
      <c r="M8" s="199"/>
      <c r="N8" s="196" t="s">
        <v>8</v>
      </c>
      <c r="O8" s="199" t="s">
        <v>7</v>
      </c>
      <c r="P8" s="199"/>
      <c r="Q8" s="199"/>
      <c r="R8" s="199"/>
      <c r="S8" s="199"/>
      <c r="T8" s="199"/>
      <c r="U8" s="199"/>
      <c r="V8" s="196" t="s">
        <v>8</v>
      </c>
    </row>
    <row r="9" spans="1:22" ht="32.25" customHeight="1">
      <c r="A9" s="188"/>
      <c r="B9" s="191"/>
      <c r="C9" s="194"/>
      <c r="D9" s="197"/>
      <c r="E9" s="199" t="s">
        <v>9</v>
      </c>
      <c r="F9" s="199"/>
      <c r="G9" s="199" t="s">
        <v>10</v>
      </c>
      <c r="H9" s="199"/>
      <c r="I9" s="197"/>
      <c r="J9" s="199" t="s">
        <v>9</v>
      </c>
      <c r="K9" s="199"/>
      <c r="L9" s="199" t="s">
        <v>10</v>
      </c>
      <c r="M9" s="199"/>
      <c r="N9" s="197"/>
      <c r="O9" s="203" t="s">
        <v>9</v>
      </c>
      <c r="P9" s="203"/>
      <c r="Q9" s="203" t="s">
        <v>10</v>
      </c>
      <c r="R9" s="203"/>
      <c r="S9" s="203" t="s">
        <v>11</v>
      </c>
      <c r="T9" s="203"/>
      <c r="U9" s="203" t="s">
        <v>12</v>
      </c>
      <c r="V9" s="197"/>
    </row>
    <row r="10" spans="1:22" ht="102" customHeight="1">
      <c r="A10" s="189"/>
      <c r="B10" s="192"/>
      <c r="C10" s="195"/>
      <c r="D10" s="198"/>
      <c r="E10" s="1" t="s">
        <v>13</v>
      </c>
      <c r="F10" s="1" t="s">
        <v>14</v>
      </c>
      <c r="G10" s="1" t="s">
        <v>13</v>
      </c>
      <c r="H10" s="1" t="s">
        <v>14</v>
      </c>
      <c r="I10" s="198"/>
      <c r="J10" s="1" t="s">
        <v>13</v>
      </c>
      <c r="K10" s="1" t="s">
        <v>14</v>
      </c>
      <c r="L10" s="1" t="s">
        <v>13</v>
      </c>
      <c r="M10" s="1" t="s">
        <v>14</v>
      </c>
      <c r="N10" s="198"/>
      <c r="O10" s="1" t="s">
        <v>13</v>
      </c>
      <c r="P10" s="1" t="s">
        <v>14</v>
      </c>
      <c r="Q10" s="1" t="s">
        <v>13</v>
      </c>
      <c r="R10" s="1" t="s">
        <v>14</v>
      </c>
      <c r="S10" s="1" t="s">
        <v>13</v>
      </c>
      <c r="T10" s="1" t="s">
        <v>14</v>
      </c>
      <c r="U10" s="203"/>
      <c r="V10" s="198"/>
    </row>
    <row r="11" spans="1:22">
      <c r="A11" s="59">
        <v>1</v>
      </c>
      <c r="B11" s="58" t="s">
        <v>51</v>
      </c>
      <c r="C11" s="95">
        <v>133</v>
      </c>
      <c r="D11" s="129">
        <f>12.3/1000</f>
        <v>1.23E-2</v>
      </c>
      <c r="E11" s="95"/>
      <c r="F11" s="96">
        <v>30</v>
      </c>
      <c r="G11" s="95"/>
      <c r="H11" s="96">
        <v>30</v>
      </c>
      <c r="I11" s="97">
        <f t="shared" ref="I11" si="0">(E11+F11+G11+H11)*D11</f>
        <v>0.73799999999999999</v>
      </c>
      <c r="J11" s="95"/>
      <c r="K11" s="95"/>
      <c r="L11" s="95"/>
      <c r="M11" s="95"/>
      <c r="N11" s="130">
        <f t="shared" ref="N11" si="1">(J11+K11+L11+M11)*D11</f>
        <v>0</v>
      </c>
      <c r="O11" s="130">
        <f t="shared" ref="O11:R15" si="2">E11+J11</f>
        <v>0</v>
      </c>
      <c r="P11" s="130">
        <f t="shared" si="2"/>
        <v>30</v>
      </c>
      <c r="Q11" s="130">
        <f t="shared" si="2"/>
        <v>0</v>
      </c>
      <c r="R11" s="130">
        <f t="shared" si="2"/>
        <v>30</v>
      </c>
      <c r="S11" s="130">
        <f t="shared" ref="S11:T15" si="3">O11+Q11</f>
        <v>0</v>
      </c>
      <c r="T11" s="130">
        <f t="shared" si="3"/>
        <v>60</v>
      </c>
      <c r="U11" s="130">
        <f t="shared" ref="U11" si="4">SUM(S11:T11)</f>
        <v>60</v>
      </c>
      <c r="V11" s="97">
        <f t="shared" ref="V11:V44" si="5">I11+N11</f>
        <v>0.73799999999999999</v>
      </c>
    </row>
    <row r="12" spans="1:22">
      <c r="A12" s="59">
        <v>2</v>
      </c>
      <c r="B12" s="44" t="s">
        <v>52</v>
      </c>
      <c r="C12" s="98">
        <v>108</v>
      </c>
      <c r="D12" s="131">
        <f>7.9/1000</f>
        <v>7.9000000000000008E-3</v>
      </c>
      <c r="E12" s="98"/>
      <c r="F12" s="99">
        <v>42</v>
      </c>
      <c r="G12" s="98"/>
      <c r="H12" s="99">
        <v>42</v>
      </c>
      <c r="I12" s="100">
        <f>(E12+F12+G12+H12)*D12</f>
        <v>0.66360000000000008</v>
      </c>
      <c r="J12" s="98"/>
      <c r="K12" s="98"/>
      <c r="L12" s="98"/>
      <c r="M12" s="98"/>
      <c r="N12" s="132">
        <f>(J12+K12+L12+M12)*D12</f>
        <v>0</v>
      </c>
      <c r="O12" s="132">
        <f t="shared" si="2"/>
        <v>0</v>
      </c>
      <c r="P12" s="132">
        <f t="shared" si="2"/>
        <v>42</v>
      </c>
      <c r="Q12" s="132">
        <f t="shared" si="2"/>
        <v>0</v>
      </c>
      <c r="R12" s="132">
        <f t="shared" si="2"/>
        <v>42</v>
      </c>
      <c r="S12" s="132">
        <f t="shared" si="3"/>
        <v>0</v>
      </c>
      <c r="T12" s="132">
        <f t="shared" si="3"/>
        <v>84</v>
      </c>
      <c r="U12" s="132">
        <f t="shared" ref="U12" si="6">SUM(S12:T12)</f>
        <v>84</v>
      </c>
      <c r="V12" s="100">
        <f t="shared" si="5"/>
        <v>0.66360000000000008</v>
      </c>
    </row>
    <row r="13" spans="1:22">
      <c r="A13" s="59">
        <v>3</v>
      </c>
      <c r="B13" s="45" t="s">
        <v>53</v>
      </c>
      <c r="C13" s="101">
        <v>57</v>
      </c>
      <c r="D13" s="133">
        <f>2/1000</f>
        <v>2E-3</v>
      </c>
      <c r="E13" s="101"/>
      <c r="F13" s="102">
        <v>2</v>
      </c>
      <c r="G13" s="101"/>
      <c r="H13" s="102">
        <v>2</v>
      </c>
      <c r="I13" s="103">
        <f t="shared" ref="I13" si="7">(E13+F13+G13+H13)*D13</f>
        <v>8.0000000000000002E-3</v>
      </c>
      <c r="J13" s="101"/>
      <c r="K13" s="101"/>
      <c r="L13" s="101"/>
      <c r="M13" s="101"/>
      <c r="N13" s="134">
        <f t="shared" ref="N13" si="8">(J13+K13+L13+M13)*D13</f>
        <v>0</v>
      </c>
      <c r="O13" s="134">
        <f t="shared" si="2"/>
        <v>0</v>
      </c>
      <c r="P13" s="134">
        <f t="shared" si="2"/>
        <v>2</v>
      </c>
      <c r="Q13" s="134">
        <f t="shared" si="2"/>
        <v>0</v>
      </c>
      <c r="R13" s="134">
        <f t="shared" si="2"/>
        <v>2</v>
      </c>
      <c r="S13" s="134">
        <f t="shared" si="3"/>
        <v>0</v>
      </c>
      <c r="T13" s="134">
        <f t="shared" si="3"/>
        <v>4</v>
      </c>
      <c r="U13" s="134">
        <f t="shared" ref="U13" si="9">SUM(S13:T13)</f>
        <v>4</v>
      </c>
      <c r="V13" s="103">
        <f t="shared" si="5"/>
        <v>8.0000000000000002E-3</v>
      </c>
    </row>
    <row r="14" spans="1:22">
      <c r="A14" s="59">
        <v>4</v>
      </c>
      <c r="B14" s="46" t="s">
        <v>54</v>
      </c>
      <c r="C14" s="101">
        <v>57</v>
      </c>
      <c r="D14" s="133">
        <f>2/1000</f>
        <v>2E-3</v>
      </c>
      <c r="E14" s="101"/>
      <c r="F14" s="102">
        <v>6</v>
      </c>
      <c r="G14" s="101"/>
      <c r="H14" s="102">
        <v>6</v>
      </c>
      <c r="I14" s="103">
        <f t="shared" ref="I14:I26" si="10">(E14+F14+G14+H14)*D14</f>
        <v>2.4E-2</v>
      </c>
      <c r="J14" s="101"/>
      <c r="K14" s="101"/>
      <c r="L14" s="101"/>
      <c r="M14" s="101"/>
      <c r="N14" s="134">
        <f t="shared" ref="N14:N26" si="11">(J14+K14+L14+M14)*D14</f>
        <v>0</v>
      </c>
      <c r="O14" s="134">
        <f t="shared" si="2"/>
        <v>0</v>
      </c>
      <c r="P14" s="134">
        <f t="shared" si="2"/>
        <v>6</v>
      </c>
      <c r="Q14" s="134">
        <f t="shared" si="2"/>
        <v>0</v>
      </c>
      <c r="R14" s="134">
        <f t="shared" si="2"/>
        <v>6</v>
      </c>
      <c r="S14" s="134">
        <f t="shared" si="3"/>
        <v>0</v>
      </c>
      <c r="T14" s="134">
        <f t="shared" si="3"/>
        <v>12</v>
      </c>
      <c r="U14" s="134">
        <f t="shared" ref="U14:U26" si="12">SUM(S14:T14)</f>
        <v>12</v>
      </c>
      <c r="V14" s="103">
        <f t="shared" si="5"/>
        <v>2.4E-2</v>
      </c>
    </row>
    <row r="15" spans="1:22">
      <c r="A15" s="59">
        <v>5</v>
      </c>
      <c r="B15" s="45" t="s">
        <v>55</v>
      </c>
      <c r="C15" s="98">
        <v>108</v>
      </c>
      <c r="D15" s="131">
        <f>7.9/1000</f>
        <v>7.9000000000000008E-3</v>
      </c>
      <c r="E15" s="98"/>
      <c r="F15" s="104">
        <v>72</v>
      </c>
      <c r="G15" s="98"/>
      <c r="H15" s="104">
        <v>72</v>
      </c>
      <c r="I15" s="100">
        <f t="shared" si="10"/>
        <v>1.1376000000000002</v>
      </c>
      <c r="J15" s="98"/>
      <c r="K15" s="98"/>
      <c r="L15" s="98"/>
      <c r="M15" s="98"/>
      <c r="N15" s="132">
        <f t="shared" si="11"/>
        <v>0</v>
      </c>
      <c r="O15" s="132">
        <f t="shared" si="2"/>
        <v>0</v>
      </c>
      <c r="P15" s="132">
        <f t="shared" si="2"/>
        <v>72</v>
      </c>
      <c r="Q15" s="132">
        <f t="shared" si="2"/>
        <v>0</v>
      </c>
      <c r="R15" s="132">
        <f t="shared" si="2"/>
        <v>72</v>
      </c>
      <c r="S15" s="132">
        <f t="shared" si="3"/>
        <v>0</v>
      </c>
      <c r="T15" s="132">
        <f t="shared" si="3"/>
        <v>144</v>
      </c>
      <c r="U15" s="132">
        <f t="shared" si="12"/>
        <v>144</v>
      </c>
      <c r="V15" s="100">
        <f t="shared" si="5"/>
        <v>1.1376000000000002</v>
      </c>
    </row>
    <row r="16" spans="1:22">
      <c r="A16" s="59">
        <v>6</v>
      </c>
      <c r="B16" s="46" t="s">
        <v>56</v>
      </c>
      <c r="C16" s="105">
        <v>76</v>
      </c>
      <c r="D16" s="135">
        <f>3.9/1000</f>
        <v>3.8999999999999998E-3</v>
      </c>
      <c r="E16" s="105"/>
      <c r="F16" s="106">
        <v>43</v>
      </c>
      <c r="G16" s="105"/>
      <c r="H16" s="106">
        <v>43</v>
      </c>
      <c r="I16" s="107">
        <f t="shared" ref="I16:I18" si="13">(E16+F16+G16+H16)*D16</f>
        <v>0.33539999999999998</v>
      </c>
      <c r="J16" s="105"/>
      <c r="K16" s="105"/>
      <c r="L16" s="105"/>
      <c r="M16" s="105"/>
      <c r="N16" s="126">
        <f t="shared" ref="N16:N18" si="14">(J16+K16+L16+M16)*D16</f>
        <v>0</v>
      </c>
      <c r="O16" s="126">
        <f t="shared" ref="O16:O18" si="15">E16+J16</f>
        <v>0</v>
      </c>
      <c r="P16" s="126">
        <f t="shared" ref="P16:P18" si="16">F16+K16</f>
        <v>43</v>
      </c>
      <c r="Q16" s="126">
        <f t="shared" ref="Q16:Q18" si="17">G16+L16</f>
        <v>0</v>
      </c>
      <c r="R16" s="126">
        <f t="shared" ref="R16:R18" si="18">H16+M16</f>
        <v>43</v>
      </c>
      <c r="S16" s="126">
        <f t="shared" ref="S16:S18" si="19">O16+Q16</f>
        <v>0</v>
      </c>
      <c r="T16" s="126">
        <f t="shared" ref="T16:T18" si="20">P16+R16</f>
        <v>86</v>
      </c>
      <c r="U16" s="126">
        <f t="shared" ref="U16:U18" si="21">SUM(S16:T16)</f>
        <v>86</v>
      </c>
      <c r="V16" s="107">
        <f t="shared" ref="V16:V18" si="22">I16+N16</f>
        <v>0.33539999999999998</v>
      </c>
    </row>
    <row r="17" spans="1:22">
      <c r="A17" s="59">
        <v>7</v>
      </c>
      <c r="B17" s="46" t="s">
        <v>57</v>
      </c>
      <c r="C17" s="101">
        <v>57</v>
      </c>
      <c r="D17" s="133">
        <f>2/1000</f>
        <v>2E-3</v>
      </c>
      <c r="E17" s="101"/>
      <c r="F17" s="102">
        <v>6</v>
      </c>
      <c r="G17" s="101"/>
      <c r="H17" s="102">
        <v>6</v>
      </c>
      <c r="I17" s="103">
        <f t="shared" si="13"/>
        <v>2.4E-2</v>
      </c>
      <c r="J17" s="101"/>
      <c r="K17" s="101"/>
      <c r="L17" s="101"/>
      <c r="M17" s="101"/>
      <c r="N17" s="134">
        <f t="shared" si="14"/>
        <v>0</v>
      </c>
      <c r="O17" s="134">
        <f t="shared" si="15"/>
        <v>0</v>
      </c>
      <c r="P17" s="134">
        <f t="shared" si="16"/>
        <v>6</v>
      </c>
      <c r="Q17" s="134">
        <f t="shared" si="17"/>
        <v>0</v>
      </c>
      <c r="R17" s="134">
        <f t="shared" si="18"/>
        <v>6</v>
      </c>
      <c r="S17" s="134">
        <f t="shared" si="19"/>
        <v>0</v>
      </c>
      <c r="T17" s="134">
        <f t="shared" si="20"/>
        <v>12</v>
      </c>
      <c r="U17" s="134">
        <f t="shared" si="21"/>
        <v>12</v>
      </c>
      <c r="V17" s="103">
        <f t="shared" si="22"/>
        <v>2.4E-2</v>
      </c>
    </row>
    <row r="18" spans="1:22" ht="25.5">
      <c r="A18" s="59">
        <v>8</v>
      </c>
      <c r="B18" s="45" t="s">
        <v>58</v>
      </c>
      <c r="C18" s="105">
        <v>76</v>
      </c>
      <c r="D18" s="135">
        <f>3.9/1000</f>
        <v>3.8999999999999998E-3</v>
      </c>
      <c r="E18" s="105"/>
      <c r="F18" s="106">
        <v>32</v>
      </c>
      <c r="G18" s="105"/>
      <c r="H18" s="106">
        <v>32</v>
      </c>
      <c r="I18" s="107">
        <f t="shared" si="13"/>
        <v>0.24959999999999999</v>
      </c>
      <c r="J18" s="105"/>
      <c r="K18" s="105"/>
      <c r="L18" s="105"/>
      <c r="M18" s="105"/>
      <c r="N18" s="126">
        <f t="shared" si="14"/>
        <v>0</v>
      </c>
      <c r="O18" s="126">
        <f t="shared" si="15"/>
        <v>0</v>
      </c>
      <c r="P18" s="126">
        <f t="shared" si="16"/>
        <v>32</v>
      </c>
      <c r="Q18" s="126">
        <f t="shared" si="17"/>
        <v>0</v>
      </c>
      <c r="R18" s="126">
        <f t="shared" si="18"/>
        <v>32</v>
      </c>
      <c r="S18" s="126">
        <f t="shared" si="19"/>
        <v>0</v>
      </c>
      <c r="T18" s="126">
        <f t="shared" si="20"/>
        <v>64</v>
      </c>
      <c r="U18" s="126">
        <f t="shared" si="21"/>
        <v>64</v>
      </c>
      <c r="V18" s="107">
        <f t="shared" si="22"/>
        <v>0.24959999999999999</v>
      </c>
    </row>
    <row r="19" spans="1:22">
      <c r="A19" s="59">
        <v>9</v>
      </c>
      <c r="B19" s="45" t="s">
        <v>59</v>
      </c>
      <c r="C19" s="105">
        <v>76</v>
      </c>
      <c r="D19" s="135">
        <f>3.9/1000</f>
        <v>3.8999999999999998E-3</v>
      </c>
      <c r="E19" s="105"/>
      <c r="F19" s="106">
        <v>6</v>
      </c>
      <c r="G19" s="105"/>
      <c r="H19" s="106">
        <v>6</v>
      </c>
      <c r="I19" s="107">
        <f t="shared" ref="I19:I21" si="23">(E19+F19+G19+H19)*D19</f>
        <v>4.6799999999999994E-2</v>
      </c>
      <c r="J19" s="105"/>
      <c r="K19" s="105"/>
      <c r="L19" s="105"/>
      <c r="M19" s="105"/>
      <c r="N19" s="126">
        <f t="shared" ref="N19:N21" si="24">(J19+K19+L19+M19)*D19</f>
        <v>0</v>
      </c>
      <c r="O19" s="126">
        <f t="shared" ref="O19:O21" si="25">E19+J19</f>
        <v>0</v>
      </c>
      <c r="P19" s="126">
        <f t="shared" ref="P19:P21" si="26">F19+K19</f>
        <v>6</v>
      </c>
      <c r="Q19" s="126">
        <f t="shared" ref="Q19:Q21" si="27">G19+L19</f>
        <v>0</v>
      </c>
      <c r="R19" s="126">
        <f t="shared" ref="R19:R21" si="28">H19+M19</f>
        <v>6</v>
      </c>
      <c r="S19" s="126">
        <f t="shared" ref="S19:S21" si="29">O19+Q19</f>
        <v>0</v>
      </c>
      <c r="T19" s="126">
        <f t="shared" ref="T19:T21" si="30">P19+R19</f>
        <v>12</v>
      </c>
      <c r="U19" s="126">
        <f t="shared" ref="U19:U21" si="31">SUM(S19:T19)</f>
        <v>12</v>
      </c>
      <c r="V19" s="107">
        <f t="shared" ref="V19:V21" si="32">I19+N19</f>
        <v>4.6799999999999994E-2</v>
      </c>
    </row>
    <row r="20" spans="1:22">
      <c r="A20" s="59">
        <v>10</v>
      </c>
      <c r="B20" s="46" t="s">
        <v>60</v>
      </c>
      <c r="C20" s="101">
        <v>57</v>
      </c>
      <c r="D20" s="133">
        <f>2/1000</f>
        <v>2E-3</v>
      </c>
      <c r="E20" s="101"/>
      <c r="F20" s="102">
        <v>10</v>
      </c>
      <c r="G20" s="101"/>
      <c r="H20" s="102">
        <v>10</v>
      </c>
      <c r="I20" s="103">
        <f t="shared" si="23"/>
        <v>0.04</v>
      </c>
      <c r="J20" s="101"/>
      <c r="K20" s="101"/>
      <c r="L20" s="101"/>
      <c r="M20" s="101"/>
      <c r="N20" s="134">
        <f t="shared" si="24"/>
        <v>0</v>
      </c>
      <c r="O20" s="134">
        <f t="shared" si="25"/>
        <v>0</v>
      </c>
      <c r="P20" s="134">
        <f t="shared" si="26"/>
        <v>10</v>
      </c>
      <c r="Q20" s="134">
        <f t="shared" si="27"/>
        <v>0</v>
      </c>
      <c r="R20" s="134">
        <f t="shared" si="28"/>
        <v>10</v>
      </c>
      <c r="S20" s="134">
        <f t="shared" si="29"/>
        <v>0</v>
      </c>
      <c r="T20" s="134">
        <f t="shared" si="30"/>
        <v>20</v>
      </c>
      <c r="U20" s="134">
        <f t="shared" si="31"/>
        <v>20</v>
      </c>
      <c r="V20" s="103">
        <f t="shared" si="32"/>
        <v>0.04</v>
      </c>
    </row>
    <row r="21" spans="1:22">
      <c r="A21" s="59">
        <v>11</v>
      </c>
      <c r="B21" s="46" t="s">
        <v>61</v>
      </c>
      <c r="C21" s="105">
        <v>76</v>
      </c>
      <c r="D21" s="135">
        <f>3.9/1000</f>
        <v>3.8999999999999998E-3</v>
      </c>
      <c r="E21" s="105"/>
      <c r="F21" s="106">
        <v>22</v>
      </c>
      <c r="G21" s="105"/>
      <c r="H21" s="106">
        <v>22</v>
      </c>
      <c r="I21" s="107">
        <f t="shared" si="23"/>
        <v>0.1716</v>
      </c>
      <c r="J21" s="105"/>
      <c r="K21" s="105"/>
      <c r="L21" s="105"/>
      <c r="M21" s="105"/>
      <c r="N21" s="126">
        <f t="shared" si="24"/>
        <v>0</v>
      </c>
      <c r="O21" s="126">
        <f t="shared" si="25"/>
        <v>0</v>
      </c>
      <c r="P21" s="126">
        <f t="shared" si="26"/>
        <v>22</v>
      </c>
      <c r="Q21" s="126">
        <f t="shared" si="27"/>
        <v>0</v>
      </c>
      <c r="R21" s="126">
        <f t="shared" si="28"/>
        <v>22</v>
      </c>
      <c r="S21" s="126">
        <f t="shared" si="29"/>
        <v>0</v>
      </c>
      <c r="T21" s="126">
        <f t="shared" si="30"/>
        <v>44</v>
      </c>
      <c r="U21" s="126">
        <f t="shared" si="31"/>
        <v>44</v>
      </c>
      <c r="V21" s="107">
        <f t="shared" si="32"/>
        <v>0.1716</v>
      </c>
    </row>
    <row r="22" spans="1:22">
      <c r="A22" s="59">
        <v>12</v>
      </c>
      <c r="B22" s="46" t="s">
        <v>62</v>
      </c>
      <c r="C22" s="101">
        <v>57</v>
      </c>
      <c r="D22" s="133">
        <f>2/1000</f>
        <v>2E-3</v>
      </c>
      <c r="E22" s="101"/>
      <c r="F22" s="102">
        <v>2</v>
      </c>
      <c r="G22" s="101"/>
      <c r="H22" s="102">
        <v>2</v>
      </c>
      <c r="I22" s="103">
        <f t="shared" ref="I22:I25" si="33">(E22+F22+G22+H22)*D22</f>
        <v>8.0000000000000002E-3</v>
      </c>
      <c r="J22" s="101"/>
      <c r="K22" s="101"/>
      <c r="L22" s="101"/>
      <c r="M22" s="101"/>
      <c r="N22" s="134">
        <f t="shared" ref="N22:N25" si="34">(J22+K22+L22+M22)*D22</f>
        <v>0</v>
      </c>
      <c r="O22" s="134">
        <f t="shared" ref="O22:O25" si="35">E22+J22</f>
        <v>0</v>
      </c>
      <c r="P22" s="134">
        <f t="shared" ref="P22:P25" si="36">F22+K22</f>
        <v>2</v>
      </c>
      <c r="Q22" s="134">
        <f t="shared" ref="Q22:Q25" si="37">G22+L22</f>
        <v>0</v>
      </c>
      <c r="R22" s="134">
        <f t="shared" ref="R22:R25" si="38">H22+M22</f>
        <v>2</v>
      </c>
      <c r="S22" s="134">
        <f t="shared" ref="S22:S25" si="39">O22+Q22</f>
        <v>0</v>
      </c>
      <c r="T22" s="134">
        <f t="shared" ref="T22:T25" si="40">P22+R22</f>
        <v>4</v>
      </c>
      <c r="U22" s="134">
        <f t="shared" ref="U22:U25" si="41">SUM(S22:T22)</f>
        <v>4</v>
      </c>
      <c r="V22" s="103">
        <f t="shared" ref="V22:V25" si="42">I22+N22</f>
        <v>8.0000000000000002E-3</v>
      </c>
    </row>
    <row r="23" spans="1:22">
      <c r="A23" s="59">
        <v>13</v>
      </c>
      <c r="B23" s="46" t="s">
        <v>63</v>
      </c>
      <c r="C23" s="105">
        <v>76</v>
      </c>
      <c r="D23" s="135">
        <f>3.9/1000</f>
        <v>3.8999999999999998E-3</v>
      </c>
      <c r="E23" s="105"/>
      <c r="F23" s="106">
        <v>9</v>
      </c>
      <c r="G23" s="105"/>
      <c r="H23" s="106">
        <v>9</v>
      </c>
      <c r="I23" s="107">
        <f t="shared" si="33"/>
        <v>7.0199999999999999E-2</v>
      </c>
      <c r="J23" s="105"/>
      <c r="K23" s="105"/>
      <c r="L23" s="105"/>
      <c r="M23" s="105"/>
      <c r="N23" s="126">
        <f t="shared" si="34"/>
        <v>0</v>
      </c>
      <c r="O23" s="126">
        <f t="shared" si="35"/>
        <v>0</v>
      </c>
      <c r="P23" s="126">
        <f t="shared" si="36"/>
        <v>9</v>
      </c>
      <c r="Q23" s="126">
        <f t="shared" si="37"/>
        <v>0</v>
      </c>
      <c r="R23" s="126">
        <f t="shared" si="38"/>
        <v>9</v>
      </c>
      <c r="S23" s="126">
        <f t="shared" si="39"/>
        <v>0</v>
      </c>
      <c r="T23" s="126">
        <f t="shared" si="40"/>
        <v>18</v>
      </c>
      <c r="U23" s="126">
        <f t="shared" si="41"/>
        <v>18</v>
      </c>
      <c r="V23" s="107">
        <f t="shared" si="42"/>
        <v>7.0199999999999999E-2</v>
      </c>
    </row>
    <row r="24" spans="1:22">
      <c r="A24" s="59">
        <v>14</v>
      </c>
      <c r="B24" s="46" t="s">
        <v>64</v>
      </c>
      <c r="C24" s="108">
        <v>25</v>
      </c>
      <c r="D24" s="136">
        <f>0.36/1000</f>
        <v>3.5999999999999997E-4</v>
      </c>
      <c r="E24" s="108"/>
      <c r="F24" s="109">
        <v>12</v>
      </c>
      <c r="G24" s="108"/>
      <c r="H24" s="109">
        <v>12</v>
      </c>
      <c r="I24" s="110">
        <f t="shared" si="33"/>
        <v>8.6399999999999984E-3</v>
      </c>
      <c r="J24" s="108"/>
      <c r="K24" s="108"/>
      <c r="L24" s="108"/>
      <c r="M24" s="108"/>
      <c r="N24" s="137">
        <f t="shared" si="34"/>
        <v>0</v>
      </c>
      <c r="O24" s="137">
        <f t="shared" si="35"/>
        <v>0</v>
      </c>
      <c r="P24" s="137">
        <f t="shared" si="36"/>
        <v>12</v>
      </c>
      <c r="Q24" s="137">
        <f t="shared" si="37"/>
        <v>0</v>
      </c>
      <c r="R24" s="137">
        <f t="shared" si="38"/>
        <v>12</v>
      </c>
      <c r="S24" s="137">
        <f t="shared" si="39"/>
        <v>0</v>
      </c>
      <c r="T24" s="137">
        <f t="shared" si="40"/>
        <v>24</v>
      </c>
      <c r="U24" s="137">
        <f t="shared" si="41"/>
        <v>24</v>
      </c>
      <c r="V24" s="110">
        <f t="shared" si="42"/>
        <v>8.6399999999999984E-3</v>
      </c>
    </row>
    <row r="25" spans="1:22">
      <c r="A25" s="59">
        <v>15</v>
      </c>
      <c r="B25" s="47" t="s">
        <v>65</v>
      </c>
      <c r="C25" s="105">
        <v>76</v>
      </c>
      <c r="D25" s="135">
        <f>3.9/1000</f>
        <v>3.8999999999999998E-3</v>
      </c>
      <c r="E25" s="105"/>
      <c r="F25" s="106">
        <v>121</v>
      </c>
      <c r="G25" s="105"/>
      <c r="H25" s="106">
        <v>121</v>
      </c>
      <c r="I25" s="107">
        <f t="shared" si="33"/>
        <v>0.94379999999999997</v>
      </c>
      <c r="J25" s="105"/>
      <c r="K25" s="105"/>
      <c r="L25" s="105"/>
      <c r="M25" s="105"/>
      <c r="N25" s="126">
        <f t="shared" si="34"/>
        <v>0</v>
      </c>
      <c r="O25" s="126">
        <f t="shared" si="35"/>
        <v>0</v>
      </c>
      <c r="P25" s="126">
        <f t="shared" si="36"/>
        <v>121</v>
      </c>
      <c r="Q25" s="126">
        <f t="shared" si="37"/>
        <v>0</v>
      </c>
      <c r="R25" s="126">
        <f t="shared" si="38"/>
        <v>121</v>
      </c>
      <c r="S25" s="126">
        <f t="shared" si="39"/>
        <v>0</v>
      </c>
      <c r="T25" s="126">
        <f t="shared" si="40"/>
        <v>242</v>
      </c>
      <c r="U25" s="126">
        <f t="shared" si="41"/>
        <v>242</v>
      </c>
      <c r="V25" s="107">
        <f t="shared" si="42"/>
        <v>0.94379999999999997</v>
      </c>
    </row>
    <row r="26" spans="1:22">
      <c r="A26" s="41">
        <v>16</v>
      </c>
      <c r="B26" s="48" t="s">
        <v>66</v>
      </c>
      <c r="C26" s="111">
        <v>159</v>
      </c>
      <c r="D26" s="138">
        <f>17.7/1000</f>
        <v>1.77E-2</v>
      </c>
      <c r="E26" s="111"/>
      <c r="F26" s="112">
        <v>11</v>
      </c>
      <c r="G26" s="111"/>
      <c r="H26" s="112">
        <v>11</v>
      </c>
      <c r="I26" s="113">
        <f t="shared" si="10"/>
        <v>0.38940000000000002</v>
      </c>
      <c r="J26" s="111"/>
      <c r="K26" s="111"/>
      <c r="L26" s="111"/>
      <c r="M26" s="111"/>
      <c r="N26" s="139">
        <f t="shared" si="11"/>
        <v>0</v>
      </c>
      <c r="O26" s="139">
        <f t="shared" ref="O26:R26" si="43">E26+J26</f>
        <v>0</v>
      </c>
      <c r="P26" s="139">
        <f t="shared" si="43"/>
        <v>11</v>
      </c>
      <c r="Q26" s="139">
        <f t="shared" si="43"/>
        <v>0</v>
      </c>
      <c r="R26" s="139">
        <f t="shared" si="43"/>
        <v>11</v>
      </c>
      <c r="S26" s="139">
        <f t="shared" ref="S26:T26" si="44">O26+Q26</f>
        <v>0</v>
      </c>
      <c r="T26" s="139">
        <f t="shared" si="44"/>
        <v>22</v>
      </c>
      <c r="U26" s="139">
        <f t="shared" si="12"/>
        <v>22</v>
      </c>
      <c r="V26" s="113">
        <f t="shared" si="5"/>
        <v>0.38940000000000002</v>
      </c>
    </row>
    <row r="27" spans="1:22">
      <c r="A27" s="41">
        <v>17</v>
      </c>
      <c r="B27" s="53" t="s">
        <v>67</v>
      </c>
      <c r="C27" s="114">
        <v>219</v>
      </c>
      <c r="D27" s="140">
        <f>33/1000</f>
        <v>3.3000000000000002E-2</v>
      </c>
      <c r="E27" s="114"/>
      <c r="F27" s="115">
        <v>73</v>
      </c>
      <c r="G27" s="114"/>
      <c r="H27" s="115">
        <v>73</v>
      </c>
      <c r="I27" s="116">
        <f t="shared" ref="I27" si="45">(E27+F27+G27+H27)*D27</f>
        <v>4.8180000000000005</v>
      </c>
      <c r="J27" s="114"/>
      <c r="K27" s="114"/>
      <c r="L27" s="114"/>
      <c r="M27" s="114"/>
      <c r="N27" s="141">
        <f t="shared" ref="N27" si="46">(J27+K27+L27+M27)*D27</f>
        <v>0</v>
      </c>
      <c r="O27" s="141">
        <f t="shared" ref="O27" si="47">E27+J27</f>
        <v>0</v>
      </c>
      <c r="P27" s="141">
        <f t="shared" ref="P27" si="48">F27+K27</f>
        <v>73</v>
      </c>
      <c r="Q27" s="141">
        <f t="shared" ref="Q27" si="49">G27+L27</f>
        <v>0</v>
      </c>
      <c r="R27" s="141">
        <f t="shared" ref="R27" si="50">H27+M27</f>
        <v>73</v>
      </c>
      <c r="S27" s="141">
        <f t="shared" ref="S27" si="51">O27+Q27</f>
        <v>0</v>
      </c>
      <c r="T27" s="141">
        <f t="shared" ref="T27" si="52">P27+R27</f>
        <v>146</v>
      </c>
      <c r="U27" s="141">
        <f t="shared" ref="U27" si="53">SUM(S27:T27)</f>
        <v>146</v>
      </c>
      <c r="V27" s="116">
        <f t="shared" ref="V27" si="54">I27+N27</f>
        <v>4.8180000000000005</v>
      </c>
    </row>
    <row r="28" spans="1:22">
      <c r="A28" s="41">
        <v>18</v>
      </c>
      <c r="B28" s="49" t="s">
        <v>68</v>
      </c>
      <c r="C28" s="114">
        <v>219</v>
      </c>
      <c r="D28" s="140">
        <f>33/1000</f>
        <v>3.3000000000000002E-2</v>
      </c>
      <c r="E28" s="114"/>
      <c r="F28" s="117">
        <v>17</v>
      </c>
      <c r="G28" s="114"/>
      <c r="H28" s="117">
        <v>17</v>
      </c>
      <c r="I28" s="116">
        <f t="shared" ref="I28" si="55">(E28+F28+G28+H28)*D28</f>
        <v>1.1220000000000001</v>
      </c>
      <c r="J28" s="114"/>
      <c r="K28" s="114"/>
      <c r="L28" s="114"/>
      <c r="M28" s="114"/>
      <c r="N28" s="141">
        <f t="shared" ref="N28" si="56">(J28+K28+L28+M28)*D28</f>
        <v>0</v>
      </c>
      <c r="O28" s="141">
        <f t="shared" ref="O28" si="57">E28+J28</f>
        <v>0</v>
      </c>
      <c r="P28" s="141">
        <f t="shared" ref="P28" si="58">F28+K28</f>
        <v>17</v>
      </c>
      <c r="Q28" s="141">
        <f t="shared" ref="Q28" si="59">G28+L28</f>
        <v>0</v>
      </c>
      <c r="R28" s="141">
        <f t="shared" ref="R28" si="60">H28+M28</f>
        <v>17</v>
      </c>
      <c r="S28" s="141">
        <f t="shared" ref="S28" si="61">O28+Q28</f>
        <v>0</v>
      </c>
      <c r="T28" s="141">
        <f t="shared" ref="T28" si="62">P28+R28</f>
        <v>34</v>
      </c>
      <c r="U28" s="141">
        <f t="shared" ref="U28" si="63">SUM(S28:T28)</f>
        <v>34</v>
      </c>
      <c r="V28" s="116">
        <f t="shared" ref="V28" si="64">I28+N28</f>
        <v>1.1220000000000001</v>
      </c>
    </row>
    <row r="29" spans="1:22">
      <c r="A29" s="41">
        <v>19</v>
      </c>
      <c r="B29" s="50" t="s">
        <v>69</v>
      </c>
      <c r="C29" s="111">
        <v>159</v>
      </c>
      <c r="D29" s="138">
        <f>17.7/1000</f>
        <v>1.77E-2</v>
      </c>
      <c r="E29" s="111"/>
      <c r="F29" s="112">
        <v>24</v>
      </c>
      <c r="G29" s="111"/>
      <c r="H29" s="112">
        <v>24</v>
      </c>
      <c r="I29" s="113">
        <f t="shared" ref="I29" si="65">(E29+F29+G29+H29)*D29</f>
        <v>0.84960000000000002</v>
      </c>
      <c r="J29" s="111"/>
      <c r="K29" s="111"/>
      <c r="L29" s="111"/>
      <c r="M29" s="111"/>
      <c r="N29" s="139">
        <f t="shared" ref="N29" si="66">(J29+K29+L29+M29)*D29</f>
        <v>0</v>
      </c>
      <c r="O29" s="139">
        <f t="shared" ref="O29" si="67">E29+J29</f>
        <v>0</v>
      </c>
      <c r="P29" s="139">
        <f t="shared" ref="P29" si="68">F29+K29</f>
        <v>24</v>
      </c>
      <c r="Q29" s="139">
        <f t="shared" ref="Q29" si="69">G29+L29</f>
        <v>0</v>
      </c>
      <c r="R29" s="139">
        <f t="shared" ref="R29" si="70">H29+M29</f>
        <v>24</v>
      </c>
      <c r="S29" s="139">
        <f t="shared" ref="S29" si="71">O29+Q29</f>
        <v>0</v>
      </c>
      <c r="T29" s="139">
        <f t="shared" ref="T29" si="72">P29+R29</f>
        <v>48</v>
      </c>
      <c r="U29" s="139">
        <f t="shared" ref="U29" si="73">SUM(S29:T29)</f>
        <v>48</v>
      </c>
      <c r="V29" s="113">
        <f t="shared" ref="V29" si="74">I29+N29</f>
        <v>0.84960000000000002</v>
      </c>
    </row>
    <row r="30" spans="1:22">
      <c r="A30" s="41">
        <v>20</v>
      </c>
      <c r="B30" s="50" t="s">
        <v>70</v>
      </c>
      <c r="C30" s="105">
        <v>76</v>
      </c>
      <c r="D30" s="135">
        <f>3.9/1000</f>
        <v>3.8999999999999998E-3</v>
      </c>
      <c r="E30" s="105"/>
      <c r="F30" s="106">
        <v>63</v>
      </c>
      <c r="G30" s="105"/>
      <c r="H30" s="106">
        <v>63</v>
      </c>
      <c r="I30" s="107">
        <f t="shared" ref="I30" si="75">(E30+F30+G30+H30)*D30</f>
        <v>0.4914</v>
      </c>
      <c r="J30" s="105"/>
      <c r="K30" s="105"/>
      <c r="L30" s="105"/>
      <c r="M30" s="105"/>
      <c r="N30" s="126">
        <f t="shared" ref="N30" si="76">(J30+K30+L30+M30)*D30</f>
        <v>0</v>
      </c>
      <c r="O30" s="126">
        <f t="shared" ref="O30" si="77">E30+J30</f>
        <v>0</v>
      </c>
      <c r="P30" s="126">
        <f t="shared" ref="P30" si="78">F30+K30</f>
        <v>63</v>
      </c>
      <c r="Q30" s="126">
        <f t="shared" ref="Q30" si="79">G30+L30</f>
        <v>0</v>
      </c>
      <c r="R30" s="126">
        <f t="shared" ref="R30" si="80">H30+M30</f>
        <v>63</v>
      </c>
      <c r="S30" s="126">
        <f t="shared" ref="S30" si="81">O30+Q30</f>
        <v>0</v>
      </c>
      <c r="T30" s="126">
        <f t="shared" ref="T30" si="82">P30+R30</f>
        <v>126</v>
      </c>
      <c r="U30" s="126">
        <f t="shared" ref="U30" si="83">SUM(S30:T30)</f>
        <v>126</v>
      </c>
      <c r="V30" s="107">
        <f t="shared" ref="V30" si="84">I30+N30</f>
        <v>0.4914</v>
      </c>
    </row>
    <row r="31" spans="1:22">
      <c r="A31" s="41">
        <v>21</v>
      </c>
      <c r="B31" s="51" t="s">
        <v>71</v>
      </c>
      <c r="C31" s="118">
        <v>89</v>
      </c>
      <c r="D31" s="142">
        <f>5.3/1000</f>
        <v>5.3E-3</v>
      </c>
      <c r="E31" s="118">
        <v>3</v>
      </c>
      <c r="F31" s="119"/>
      <c r="G31" s="118">
        <v>3</v>
      </c>
      <c r="H31" s="119"/>
      <c r="I31" s="120">
        <f t="shared" ref="I31:I32" si="85">(E31+F31+G31+H31)*D31</f>
        <v>3.1800000000000002E-2</v>
      </c>
      <c r="J31" s="118"/>
      <c r="K31" s="118"/>
      <c r="L31" s="118"/>
      <c r="M31" s="118"/>
      <c r="N31" s="143">
        <f t="shared" ref="N31:N32" si="86">(J31+K31+L31+M31)*D31</f>
        <v>0</v>
      </c>
      <c r="O31" s="143">
        <f t="shared" ref="O31:O32" si="87">E31+J31</f>
        <v>3</v>
      </c>
      <c r="P31" s="143">
        <f t="shared" ref="P31:P32" si="88">F31+K31</f>
        <v>0</v>
      </c>
      <c r="Q31" s="143">
        <f t="shared" ref="Q31:Q32" si="89">G31+L31</f>
        <v>3</v>
      </c>
      <c r="R31" s="143">
        <f t="shared" ref="R31:R32" si="90">H31+M31</f>
        <v>0</v>
      </c>
      <c r="S31" s="143">
        <f t="shared" ref="S31:S32" si="91">O31+Q31</f>
        <v>6</v>
      </c>
      <c r="T31" s="143">
        <f t="shared" ref="T31:T32" si="92">P31+R31</f>
        <v>0</v>
      </c>
      <c r="U31" s="143">
        <f t="shared" ref="U31:U32" si="93">SUM(S31:T31)</f>
        <v>6</v>
      </c>
      <c r="V31" s="120">
        <f t="shared" ref="V31:V32" si="94">I31+N31</f>
        <v>3.1800000000000002E-2</v>
      </c>
    </row>
    <row r="32" spans="1:22">
      <c r="A32" s="41">
        <v>22</v>
      </c>
      <c r="B32" s="50" t="s">
        <v>72</v>
      </c>
      <c r="C32" s="101">
        <v>57</v>
      </c>
      <c r="D32" s="133">
        <f>2/1000</f>
        <v>2E-3</v>
      </c>
      <c r="E32" s="101">
        <v>34</v>
      </c>
      <c r="F32" s="102"/>
      <c r="G32" s="101">
        <v>34</v>
      </c>
      <c r="H32" s="102"/>
      <c r="I32" s="103">
        <f t="shared" si="85"/>
        <v>0.13600000000000001</v>
      </c>
      <c r="J32" s="101"/>
      <c r="K32" s="101"/>
      <c r="L32" s="101"/>
      <c r="M32" s="101"/>
      <c r="N32" s="134">
        <f t="shared" si="86"/>
        <v>0</v>
      </c>
      <c r="O32" s="134">
        <f t="shared" si="87"/>
        <v>34</v>
      </c>
      <c r="P32" s="134">
        <f t="shared" si="88"/>
        <v>0</v>
      </c>
      <c r="Q32" s="134">
        <f t="shared" si="89"/>
        <v>34</v>
      </c>
      <c r="R32" s="134">
        <f t="shared" si="90"/>
        <v>0</v>
      </c>
      <c r="S32" s="134">
        <f t="shared" si="91"/>
        <v>68</v>
      </c>
      <c r="T32" s="134">
        <f t="shared" si="92"/>
        <v>0</v>
      </c>
      <c r="U32" s="134">
        <f t="shared" si="93"/>
        <v>68</v>
      </c>
      <c r="V32" s="103">
        <f t="shared" si="94"/>
        <v>0.13600000000000001</v>
      </c>
    </row>
    <row r="33" spans="1:22">
      <c r="A33" s="41">
        <v>23</v>
      </c>
      <c r="B33" s="50" t="s">
        <v>73</v>
      </c>
      <c r="C33" s="95">
        <v>133</v>
      </c>
      <c r="D33" s="129">
        <f>12.3/1000</f>
        <v>1.23E-2</v>
      </c>
      <c r="E33" s="121"/>
      <c r="F33" s="122">
        <v>63</v>
      </c>
      <c r="G33" s="121"/>
      <c r="H33" s="122">
        <v>63</v>
      </c>
      <c r="I33" s="123">
        <f t="shared" ref="I33:I34" si="95">(E33+F33+G33+H33)*D33</f>
        <v>1.5498000000000001</v>
      </c>
      <c r="J33" s="121"/>
      <c r="K33" s="95"/>
      <c r="L33" s="95"/>
      <c r="M33" s="95"/>
      <c r="N33" s="130">
        <f t="shared" ref="N33:N34" si="96">(J33+K33+L33+M33)*D33</f>
        <v>0</v>
      </c>
      <c r="O33" s="130">
        <f t="shared" ref="O33:O34" si="97">E33+J33</f>
        <v>0</v>
      </c>
      <c r="P33" s="130">
        <f t="shared" ref="P33:P34" si="98">F33+K33</f>
        <v>63</v>
      </c>
      <c r="Q33" s="130">
        <f t="shared" ref="Q33:Q34" si="99">G33+L33</f>
        <v>0</v>
      </c>
      <c r="R33" s="130">
        <f t="shared" ref="R33:R34" si="100">H33+M33</f>
        <v>63</v>
      </c>
      <c r="S33" s="130">
        <f t="shared" ref="S33:S34" si="101">O33+Q33</f>
        <v>0</v>
      </c>
      <c r="T33" s="130">
        <f t="shared" ref="T33:T34" si="102">P33+R33</f>
        <v>126</v>
      </c>
      <c r="U33" s="130">
        <f t="shared" ref="U33:U34" si="103">SUM(S33:T33)</f>
        <v>126</v>
      </c>
      <c r="V33" s="97">
        <f t="shared" ref="V33:V34" si="104">I33+N33</f>
        <v>1.5498000000000001</v>
      </c>
    </row>
    <row r="34" spans="1:22">
      <c r="A34" s="41">
        <v>24</v>
      </c>
      <c r="B34" s="50" t="s">
        <v>74</v>
      </c>
      <c r="C34" s="95">
        <v>133</v>
      </c>
      <c r="D34" s="129">
        <f>12.3/1000</f>
        <v>1.23E-2</v>
      </c>
      <c r="E34" s="121"/>
      <c r="F34" s="122">
        <v>78</v>
      </c>
      <c r="G34" s="121"/>
      <c r="H34" s="122">
        <v>78</v>
      </c>
      <c r="I34" s="123">
        <f t="shared" si="95"/>
        <v>1.9188000000000001</v>
      </c>
      <c r="J34" s="121"/>
      <c r="K34" s="95"/>
      <c r="L34" s="95"/>
      <c r="M34" s="95"/>
      <c r="N34" s="130">
        <f t="shared" si="96"/>
        <v>0</v>
      </c>
      <c r="O34" s="130">
        <f t="shared" si="97"/>
        <v>0</v>
      </c>
      <c r="P34" s="130">
        <f t="shared" si="98"/>
        <v>78</v>
      </c>
      <c r="Q34" s="130">
        <f t="shared" si="99"/>
        <v>0</v>
      </c>
      <c r="R34" s="130">
        <f t="shared" si="100"/>
        <v>78</v>
      </c>
      <c r="S34" s="130">
        <f t="shared" si="101"/>
        <v>0</v>
      </c>
      <c r="T34" s="130">
        <f t="shared" si="102"/>
        <v>156</v>
      </c>
      <c r="U34" s="130">
        <f t="shared" si="103"/>
        <v>156</v>
      </c>
      <c r="V34" s="97">
        <f t="shared" si="104"/>
        <v>1.9188000000000001</v>
      </c>
    </row>
    <row r="35" spans="1:22">
      <c r="A35" s="41">
        <v>25</v>
      </c>
      <c r="B35" s="52" t="s">
        <v>75</v>
      </c>
      <c r="C35" s="118">
        <v>89</v>
      </c>
      <c r="D35" s="142">
        <f>5.3/1000</f>
        <v>5.3E-3</v>
      </c>
      <c r="E35" s="118"/>
      <c r="F35" s="119">
        <v>4</v>
      </c>
      <c r="G35" s="118"/>
      <c r="H35" s="119">
        <v>4</v>
      </c>
      <c r="I35" s="120">
        <f t="shared" ref="I35:I36" si="105">(E35+F35+G35+H35)*D35</f>
        <v>4.24E-2</v>
      </c>
      <c r="J35" s="118"/>
      <c r="K35" s="118"/>
      <c r="L35" s="118"/>
      <c r="M35" s="118"/>
      <c r="N35" s="143">
        <f t="shared" ref="N35:N36" si="106">(J35+K35+L35+M35)*D35</f>
        <v>0</v>
      </c>
      <c r="O35" s="143">
        <f t="shared" ref="O35:O36" si="107">E35+J35</f>
        <v>0</v>
      </c>
      <c r="P35" s="143">
        <f t="shared" ref="P35:P36" si="108">F35+K35</f>
        <v>4</v>
      </c>
      <c r="Q35" s="143">
        <f t="shared" ref="Q35:Q36" si="109">G35+L35</f>
        <v>0</v>
      </c>
      <c r="R35" s="143">
        <f t="shared" ref="R35:R36" si="110">H35+M35</f>
        <v>4</v>
      </c>
      <c r="S35" s="143">
        <f t="shared" ref="S35:S36" si="111">O35+Q35</f>
        <v>0</v>
      </c>
      <c r="T35" s="143">
        <f t="shared" ref="T35:T36" si="112">P35+R35</f>
        <v>8</v>
      </c>
      <c r="U35" s="143">
        <f t="shared" ref="U35:U36" si="113">SUM(S35:T35)</f>
        <v>8</v>
      </c>
      <c r="V35" s="120">
        <f t="shared" ref="V35:V36" si="114">I35+N35</f>
        <v>4.24E-2</v>
      </c>
    </row>
    <row r="36" spans="1:22">
      <c r="A36" s="41">
        <v>26</v>
      </c>
      <c r="B36" s="52" t="s">
        <v>76</v>
      </c>
      <c r="C36" s="118">
        <v>89</v>
      </c>
      <c r="D36" s="142">
        <f>5.3/1000</f>
        <v>5.3E-3</v>
      </c>
      <c r="E36" s="118"/>
      <c r="F36" s="124">
        <v>20</v>
      </c>
      <c r="G36" s="118"/>
      <c r="H36" s="124">
        <v>20</v>
      </c>
      <c r="I36" s="120">
        <f t="shared" si="105"/>
        <v>0.21199999999999999</v>
      </c>
      <c r="J36" s="118"/>
      <c r="K36" s="118"/>
      <c r="L36" s="118"/>
      <c r="M36" s="118"/>
      <c r="N36" s="143">
        <f t="shared" si="106"/>
        <v>0</v>
      </c>
      <c r="O36" s="143">
        <f t="shared" si="107"/>
        <v>0</v>
      </c>
      <c r="P36" s="143">
        <f t="shared" si="108"/>
        <v>20</v>
      </c>
      <c r="Q36" s="143">
        <f t="shared" si="109"/>
        <v>0</v>
      </c>
      <c r="R36" s="143">
        <f t="shared" si="110"/>
        <v>20</v>
      </c>
      <c r="S36" s="143">
        <f t="shared" si="111"/>
        <v>0</v>
      </c>
      <c r="T36" s="143">
        <f t="shared" si="112"/>
        <v>40</v>
      </c>
      <c r="U36" s="143">
        <f t="shared" si="113"/>
        <v>40</v>
      </c>
      <c r="V36" s="120">
        <f t="shared" si="114"/>
        <v>0.21199999999999999</v>
      </c>
    </row>
    <row r="37" spans="1:22">
      <c r="A37" s="41">
        <v>27</v>
      </c>
      <c r="B37" s="52" t="s">
        <v>77</v>
      </c>
      <c r="C37" s="101">
        <v>57</v>
      </c>
      <c r="D37" s="133">
        <f>2/1000</f>
        <v>2E-3</v>
      </c>
      <c r="E37" s="101"/>
      <c r="F37" s="102">
        <v>1</v>
      </c>
      <c r="G37" s="101"/>
      <c r="H37" s="102">
        <v>1</v>
      </c>
      <c r="I37" s="103">
        <f t="shared" ref="I37" si="115">(E37+F37+G37+H37)*D37</f>
        <v>4.0000000000000001E-3</v>
      </c>
      <c r="J37" s="101"/>
      <c r="K37" s="101"/>
      <c r="L37" s="101"/>
      <c r="M37" s="101"/>
      <c r="N37" s="134">
        <f t="shared" ref="N37" si="116">(J37+K37+L37+M37)*D37</f>
        <v>0</v>
      </c>
      <c r="O37" s="134">
        <f t="shared" ref="O37" si="117">E37+J37</f>
        <v>0</v>
      </c>
      <c r="P37" s="134">
        <f t="shared" ref="P37" si="118">F37+K37</f>
        <v>1</v>
      </c>
      <c r="Q37" s="134">
        <f t="shared" ref="Q37" si="119">G37+L37</f>
        <v>0</v>
      </c>
      <c r="R37" s="134">
        <f t="shared" ref="R37" si="120">H37+M37</f>
        <v>1</v>
      </c>
      <c r="S37" s="134">
        <f t="shared" ref="S37" si="121">O37+Q37</f>
        <v>0</v>
      </c>
      <c r="T37" s="134">
        <f t="shared" ref="T37" si="122">P37+R37</f>
        <v>2</v>
      </c>
      <c r="U37" s="134">
        <f t="shared" ref="U37" si="123">SUM(S37:T37)</f>
        <v>2</v>
      </c>
      <c r="V37" s="103">
        <f t="shared" ref="V37" si="124">I37+N37</f>
        <v>4.0000000000000001E-3</v>
      </c>
    </row>
    <row r="38" spans="1:22">
      <c r="A38" s="41">
        <v>28</v>
      </c>
      <c r="B38" s="53" t="s">
        <v>78</v>
      </c>
      <c r="C38" s="101">
        <v>57</v>
      </c>
      <c r="D38" s="133">
        <f>2/1000</f>
        <v>2E-3</v>
      </c>
      <c r="E38" s="101"/>
      <c r="F38" s="102">
        <v>6</v>
      </c>
      <c r="G38" s="101"/>
      <c r="H38" s="102">
        <v>6</v>
      </c>
      <c r="I38" s="103">
        <f t="shared" ref="I38" si="125">(E38+F38+G38+H38)*D38</f>
        <v>2.4E-2</v>
      </c>
      <c r="J38" s="101"/>
      <c r="K38" s="101"/>
      <c r="L38" s="101"/>
      <c r="M38" s="101"/>
      <c r="N38" s="134">
        <f t="shared" ref="N38" si="126">(J38+K38+L38+M38)*D38</f>
        <v>0</v>
      </c>
      <c r="O38" s="134">
        <f t="shared" ref="O38:O43" si="127">E38+J38</f>
        <v>0</v>
      </c>
      <c r="P38" s="134">
        <f t="shared" ref="P38:P43" si="128">F38+K38</f>
        <v>6</v>
      </c>
      <c r="Q38" s="134">
        <f t="shared" ref="Q38:Q43" si="129">G38+L38</f>
        <v>0</v>
      </c>
      <c r="R38" s="134">
        <f t="shared" ref="R38:R43" si="130">H38+M38</f>
        <v>6</v>
      </c>
      <c r="S38" s="134">
        <f t="shared" ref="S38:S43" si="131">O38+Q38</f>
        <v>0</v>
      </c>
      <c r="T38" s="134">
        <f t="shared" ref="T38:T43" si="132">P38+R38</f>
        <v>12</v>
      </c>
      <c r="U38" s="134">
        <f t="shared" ref="U38" si="133">SUM(S38:T38)</f>
        <v>12</v>
      </c>
      <c r="V38" s="103">
        <f t="shared" ref="V38:V43" si="134">I38+N38</f>
        <v>2.4E-2</v>
      </c>
    </row>
    <row r="39" spans="1:22" ht="25.5">
      <c r="A39" s="41">
        <v>29</v>
      </c>
      <c r="B39" s="49" t="s">
        <v>79</v>
      </c>
      <c r="C39" s="118">
        <v>89</v>
      </c>
      <c r="D39" s="142">
        <f>5.3/1000</f>
        <v>5.3E-3</v>
      </c>
      <c r="E39" s="118"/>
      <c r="F39" s="119">
        <v>19</v>
      </c>
      <c r="G39" s="125"/>
      <c r="H39" s="119">
        <v>19</v>
      </c>
      <c r="I39" s="120">
        <f>(E39+F39+G39+H39)*D39</f>
        <v>0.2014</v>
      </c>
      <c r="J39" s="118"/>
      <c r="K39" s="118"/>
      <c r="L39" s="118"/>
      <c r="M39" s="118"/>
      <c r="N39" s="143">
        <f>(J39+K39+L39+M39)*D39</f>
        <v>0</v>
      </c>
      <c r="O39" s="143">
        <f t="shared" si="127"/>
        <v>0</v>
      </c>
      <c r="P39" s="143">
        <f t="shared" si="128"/>
        <v>19</v>
      </c>
      <c r="Q39" s="143">
        <f t="shared" si="129"/>
        <v>0</v>
      </c>
      <c r="R39" s="143">
        <f t="shared" si="130"/>
        <v>19</v>
      </c>
      <c r="S39" s="143">
        <f t="shared" si="131"/>
        <v>0</v>
      </c>
      <c r="T39" s="143">
        <f t="shared" si="132"/>
        <v>38</v>
      </c>
      <c r="U39" s="143">
        <f t="shared" ref="U39" si="135">SUM(S39:T39)</f>
        <v>38</v>
      </c>
      <c r="V39" s="120">
        <f t="shared" si="134"/>
        <v>0.2014</v>
      </c>
    </row>
    <row r="40" spans="1:22">
      <c r="A40" s="41">
        <v>30</v>
      </c>
      <c r="B40" s="53" t="s">
        <v>80</v>
      </c>
      <c r="C40" s="98">
        <v>108</v>
      </c>
      <c r="D40" s="131">
        <f>7.9/1000</f>
        <v>7.9000000000000008E-3</v>
      </c>
      <c r="E40" s="98">
        <v>36</v>
      </c>
      <c r="F40" s="104"/>
      <c r="G40" s="98">
        <v>36</v>
      </c>
      <c r="H40" s="104"/>
      <c r="I40" s="100">
        <f>(E40+F40+G40+H40)*D40</f>
        <v>0.56880000000000008</v>
      </c>
      <c r="J40" s="98"/>
      <c r="K40" s="98"/>
      <c r="L40" s="98"/>
      <c r="M40" s="98"/>
      <c r="N40" s="132">
        <f>(J40+K40+L40+M40)*D40</f>
        <v>0</v>
      </c>
      <c r="O40" s="132">
        <f t="shared" si="127"/>
        <v>36</v>
      </c>
      <c r="P40" s="132">
        <f t="shared" si="128"/>
        <v>0</v>
      </c>
      <c r="Q40" s="132">
        <f t="shared" si="129"/>
        <v>36</v>
      </c>
      <c r="R40" s="132">
        <f t="shared" si="130"/>
        <v>0</v>
      </c>
      <c r="S40" s="132">
        <f t="shared" si="131"/>
        <v>72</v>
      </c>
      <c r="T40" s="132">
        <f t="shared" si="132"/>
        <v>0</v>
      </c>
      <c r="U40" s="132">
        <f t="shared" ref="U40" si="136">SUM(S40:T40)</f>
        <v>72</v>
      </c>
      <c r="V40" s="100">
        <f t="shared" si="134"/>
        <v>0.56880000000000008</v>
      </c>
    </row>
    <row r="41" spans="1:22" ht="38.25">
      <c r="A41" s="41">
        <v>31</v>
      </c>
      <c r="B41" s="54" t="s">
        <v>81</v>
      </c>
      <c r="C41" s="98">
        <v>108</v>
      </c>
      <c r="D41" s="131">
        <f>7.9/1000</f>
        <v>7.9000000000000008E-3</v>
      </c>
      <c r="E41" s="98">
        <v>24</v>
      </c>
      <c r="F41" s="104"/>
      <c r="G41" s="98">
        <v>24</v>
      </c>
      <c r="H41" s="104"/>
      <c r="I41" s="100">
        <f t="shared" ref="I41:I43" si="137">(E41+F41+G41+H41)*D41</f>
        <v>0.37920000000000004</v>
      </c>
      <c r="J41" s="98"/>
      <c r="K41" s="98"/>
      <c r="L41" s="98"/>
      <c r="M41" s="98"/>
      <c r="N41" s="132">
        <f t="shared" ref="N41:N43" si="138">(J41+K41+L41+M41)*D41</f>
        <v>0</v>
      </c>
      <c r="O41" s="132">
        <f t="shared" si="127"/>
        <v>24</v>
      </c>
      <c r="P41" s="132">
        <f t="shared" si="128"/>
        <v>0</v>
      </c>
      <c r="Q41" s="132">
        <f t="shared" si="129"/>
        <v>24</v>
      </c>
      <c r="R41" s="132">
        <f t="shared" si="130"/>
        <v>0</v>
      </c>
      <c r="S41" s="132">
        <f t="shared" si="131"/>
        <v>48</v>
      </c>
      <c r="T41" s="132">
        <f t="shared" si="132"/>
        <v>0</v>
      </c>
      <c r="U41" s="132">
        <f t="shared" ref="U41:U43" si="139">SUM(S41:T41)</f>
        <v>48</v>
      </c>
      <c r="V41" s="100">
        <f t="shared" si="134"/>
        <v>0.37920000000000004</v>
      </c>
    </row>
    <row r="42" spans="1:22" ht="25.5">
      <c r="A42" s="59">
        <v>32</v>
      </c>
      <c r="B42" s="55" t="s">
        <v>82</v>
      </c>
      <c r="C42" s="118">
        <v>89</v>
      </c>
      <c r="D42" s="142">
        <f>5.3/1000</f>
        <v>5.3E-3</v>
      </c>
      <c r="E42" s="118"/>
      <c r="F42" s="119">
        <v>71</v>
      </c>
      <c r="G42" s="118"/>
      <c r="H42" s="119">
        <v>71</v>
      </c>
      <c r="I42" s="120">
        <f t="shared" si="137"/>
        <v>0.75260000000000005</v>
      </c>
      <c r="J42" s="118"/>
      <c r="K42" s="118"/>
      <c r="L42" s="118"/>
      <c r="M42" s="118"/>
      <c r="N42" s="143">
        <f t="shared" si="138"/>
        <v>0</v>
      </c>
      <c r="O42" s="143">
        <f t="shared" si="127"/>
        <v>0</v>
      </c>
      <c r="P42" s="143">
        <f t="shared" si="128"/>
        <v>71</v>
      </c>
      <c r="Q42" s="143">
        <f t="shared" si="129"/>
        <v>0</v>
      </c>
      <c r="R42" s="143">
        <f t="shared" si="130"/>
        <v>71</v>
      </c>
      <c r="S42" s="143">
        <f t="shared" si="131"/>
        <v>0</v>
      </c>
      <c r="T42" s="143">
        <f t="shared" si="132"/>
        <v>142</v>
      </c>
      <c r="U42" s="143">
        <f t="shared" si="139"/>
        <v>142</v>
      </c>
      <c r="V42" s="120">
        <f t="shared" si="134"/>
        <v>0.75260000000000005</v>
      </c>
    </row>
    <row r="43" spans="1:22" ht="25.5">
      <c r="A43" s="59">
        <v>33</v>
      </c>
      <c r="B43" s="56" t="s">
        <v>83</v>
      </c>
      <c r="C43" s="118">
        <v>89</v>
      </c>
      <c r="D43" s="142">
        <f>5.3/1000</f>
        <v>5.3E-3</v>
      </c>
      <c r="E43" s="118"/>
      <c r="F43" s="119">
        <v>11</v>
      </c>
      <c r="G43" s="118"/>
      <c r="H43" s="119">
        <v>11</v>
      </c>
      <c r="I43" s="120">
        <f t="shared" si="137"/>
        <v>0.1166</v>
      </c>
      <c r="J43" s="118"/>
      <c r="K43" s="118"/>
      <c r="L43" s="118"/>
      <c r="M43" s="118"/>
      <c r="N43" s="143">
        <f t="shared" si="138"/>
        <v>0</v>
      </c>
      <c r="O43" s="143">
        <f t="shared" si="127"/>
        <v>0</v>
      </c>
      <c r="P43" s="143">
        <f t="shared" si="128"/>
        <v>11</v>
      </c>
      <c r="Q43" s="143">
        <f t="shared" si="129"/>
        <v>0</v>
      </c>
      <c r="R43" s="143">
        <f t="shared" si="130"/>
        <v>11</v>
      </c>
      <c r="S43" s="143">
        <f t="shared" si="131"/>
        <v>0</v>
      </c>
      <c r="T43" s="143">
        <f t="shared" si="132"/>
        <v>22</v>
      </c>
      <c r="U43" s="143">
        <f t="shared" si="139"/>
        <v>22</v>
      </c>
      <c r="V43" s="120">
        <f t="shared" si="134"/>
        <v>0.1166</v>
      </c>
    </row>
    <row r="44" spans="1:22" ht="25.5">
      <c r="A44" s="60">
        <v>34</v>
      </c>
      <c r="B44" s="56" t="s">
        <v>84</v>
      </c>
      <c r="C44" s="105">
        <v>76</v>
      </c>
      <c r="D44" s="135">
        <f>3.9/1000</f>
        <v>3.8999999999999998E-3</v>
      </c>
      <c r="E44" s="105"/>
      <c r="F44" s="106">
        <v>83</v>
      </c>
      <c r="G44" s="105"/>
      <c r="H44" s="106">
        <v>83</v>
      </c>
      <c r="I44" s="107">
        <f t="shared" ref="I44:I45" si="140">(E44+F44+G44+H44)*D44</f>
        <v>0.64739999999999998</v>
      </c>
      <c r="J44" s="105"/>
      <c r="K44" s="105"/>
      <c r="L44" s="105"/>
      <c r="M44" s="105"/>
      <c r="N44" s="126">
        <f t="shared" ref="N44" si="141">(J44+K44+L44+M44)*D44</f>
        <v>0</v>
      </c>
      <c r="O44" s="126">
        <f t="shared" ref="O44:R44" si="142">E44+J44</f>
        <v>0</v>
      </c>
      <c r="P44" s="126">
        <f t="shared" si="142"/>
        <v>83</v>
      </c>
      <c r="Q44" s="126">
        <f t="shared" si="142"/>
        <v>0</v>
      </c>
      <c r="R44" s="126">
        <f t="shared" si="142"/>
        <v>83</v>
      </c>
      <c r="S44" s="126">
        <f t="shared" ref="S44:T44" si="143">O44+Q44</f>
        <v>0</v>
      </c>
      <c r="T44" s="126">
        <f t="shared" si="143"/>
        <v>166</v>
      </c>
      <c r="U44" s="126">
        <f t="shared" ref="U44" si="144">SUM(S44:T44)</f>
        <v>166</v>
      </c>
      <c r="V44" s="107">
        <f t="shared" si="5"/>
        <v>0.64739999999999998</v>
      </c>
    </row>
    <row r="45" spans="1:22">
      <c r="A45" s="149">
        <v>35</v>
      </c>
      <c r="B45" s="49" t="s">
        <v>108</v>
      </c>
      <c r="C45" s="98">
        <v>108</v>
      </c>
      <c r="D45" s="131">
        <f>7.9/1000</f>
        <v>7.9000000000000008E-3</v>
      </c>
      <c r="E45" s="98">
        <v>18</v>
      </c>
      <c r="F45" s="104"/>
      <c r="G45" s="98">
        <v>18</v>
      </c>
      <c r="H45" s="104"/>
      <c r="I45" s="100">
        <f t="shared" si="140"/>
        <v>0.28440000000000004</v>
      </c>
      <c r="J45" s="98"/>
      <c r="K45" s="98"/>
      <c r="L45" s="98"/>
      <c r="M45" s="98"/>
      <c r="N45" s="132">
        <f t="shared" ref="N45" si="145">(J45+K45+L45+M45)*D45</f>
        <v>0</v>
      </c>
      <c r="O45" s="132">
        <f t="shared" ref="O45" si="146">E45+J45</f>
        <v>18</v>
      </c>
      <c r="P45" s="132">
        <f t="shared" ref="P45" si="147">F45+K45</f>
        <v>0</v>
      </c>
      <c r="Q45" s="132">
        <f t="shared" ref="Q45" si="148">G45+L45</f>
        <v>18</v>
      </c>
      <c r="R45" s="132">
        <f t="shared" ref="R45" si="149">H45+M45</f>
        <v>0</v>
      </c>
      <c r="S45" s="132">
        <f t="shared" ref="S45" si="150">O45+Q45</f>
        <v>36</v>
      </c>
      <c r="T45" s="132">
        <f t="shared" ref="T45" si="151">P45+R45</f>
        <v>0</v>
      </c>
      <c r="U45" s="132">
        <f t="shared" ref="U45" si="152">SUM(S45:T45)</f>
        <v>36</v>
      </c>
      <c r="V45" s="100">
        <f t="shared" ref="V45" si="153">I45+N45</f>
        <v>0.28440000000000004</v>
      </c>
    </row>
    <row r="46" spans="1:22">
      <c r="B46" s="2"/>
      <c r="C46" s="144" t="s">
        <v>12</v>
      </c>
      <c r="D46" s="145"/>
      <c r="E46" s="127">
        <f>SUM(E11:E45)</f>
        <v>115</v>
      </c>
      <c r="F46" s="127">
        <f>SUM(F11:F45)</f>
        <v>959</v>
      </c>
      <c r="G46" s="127">
        <f>SUM(G11:G45)</f>
        <v>115</v>
      </c>
      <c r="H46" s="127">
        <f>SUM(H11:H45)</f>
        <v>959</v>
      </c>
      <c r="I46" s="128">
        <f>SUM(I12:I45)</f>
        <v>18.270840000000003</v>
      </c>
      <c r="J46" s="127">
        <f t="shared" ref="J46:V46" si="154">SUM(J11:J45)</f>
        <v>0</v>
      </c>
      <c r="K46" s="127">
        <f t="shared" si="154"/>
        <v>0</v>
      </c>
      <c r="L46" s="127">
        <f t="shared" si="154"/>
        <v>0</v>
      </c>
      <c r="M46" s="127">
        <f t="shared" si="154"/>
        <v>0</v>
      </c>
      <c r="N46" s="146">
        <f t="shared" si="154"/>
        <v>0</v>
      </c>
      <c r="O46" s="146">
        <f t="shared" si="154"/>
        <v>115</v>
      </c>
      <c r="P46" s="146">
        <f t="shared" si="154"/>
        <v>959</v>
      </c>
      <c r="Q46" s="146">
        <f t="shared" si="154"/>
        <v>115</v>
      </c>
      <c r="R46" s="146">
        <f t="shared" si="154"/>
        <v>959</v>
      </c>
      <c r="S46" s="146">
        <f t="shared" si="154"/>
        <v>230</v>
      </c>
      <c r="T46" s="146">
        <f t="shared" si="154"/>
        <v>1918</v>
      </c>
      <c r="U46" s="146">
        <f t="shared" si="154"/>
        <v>2148</v>
      </c>
      <c r="V46" s="128">
        <f t="shared" si="154"/>
        <v>19.008840000000006</v>
      </c>
    </row>
    <row r="47" spans="1:22">
      <c r="B47" s="2"/>
      <c r="C47" s="144"/>
      <c r="D47" s="147"/>
      <c r="E47" s="184">
        <f>E46+F46</f>
        <v>1074</v>
      </c>
      <c r="F47" s="184"/>
      <c r="G47" s="184">
        <f>G46+H46</f>
        <v>1074</v>
      </c>
      <c r="H47" s="184"/>
      <c r="I47" s="148"/>
      <c r="J47" s="184">
        <f>J46+K46</f>
        <v>0</v>
      </c>
      <c r="K47" s="184"/>
      <c r="L47" s="184">
        <f>L46+M46</f>
        <v>0</v>
      </c>
      <c r="M47" s="184"/>
      <c r="N47" s="147"/>
      <c r="O47" s="184">
        <f>O46+P46</f>
        <v>1074</v>
      </c>
      <c r="P47" s="184"/>
      <c r="Q47" s="184">
        <f>Q46+R46</f>
        <v>1074</v>
      </c>
      <c r="R47" s="184"/>
      <c r="S47" s="185">
        <f>S46+T46</f>
        <v>2148</v>
      </c>
      <c r="T47" s="185"/>
      <c r="U47" s="148"/>
      <c r="V47" s="148"/>
    </row>
    <row r="48" spans="1:22">
      <c r="B48" s="2"/>
      <c r="C48" s="144"/>
      <c r="D48" s="147"/>
      <c r="E48" s="184">
        <f>E47+G47</f>
        <v>2148</v>
      </c>
      <c r="F48" s="184"/>
      <c r="G48" s="184"/>
      <c r="H48" s="184"/>
      <c r="I48" s="148"/>
      <c r="J48" s="184">
        <f>J47+L47</f>
        <v>0</v>
      </c>
      <c r="K48" s="184"/>
      <c r="L48" s="184"/>
      <c r="M48" s="184"/>
      <c r="N48" s="147"/>
      <c r="O48" s="184">
        <f>O47+Q47</f>
        <v>2148</v>
      </c>
      <c r="P48" s="184"/>
      <c r="Q48" s="184"/>
      <c r="R48" s="184"/>
      <c r="S48" s="185"/>
      <c r="T48" s="185"/>
      <c r="U48" s="148"/>
      <c r="V48" s="148"/>
    </row>
    <row r="50" spans="7:19">
      <c r="G50" s="11" t="s">
        <v>39</v>
      </c>
      <c r="H50" s="11"/>
      <c r="I50" s="11"/>
      <c r="J50" s="11"/>
      <c r="M50" s="182">
        <v>43017</v>
      </c>
      <c r="N50" s="182"/>
      <c r="O50" s="183" t="s">
        <v>15</v>
      </c>
      <c r="P50" s="183"/>
      <c r="Q50" s="183"/>
      <c r="R50" s="186">
        <f>O48</f>
        <v>2148</v>
      </c>
      <c r="S50" s="186"/>
    </row>
    <row r="51" spans="7:19">
      <c r="O51" t="s">
        <v>16</v>
      </c>
      <c r="R51" s="186">
        <f>R50</f>
        <v>2148</v>
      </c>
      <c r="S51" s="186"/>
    </row>
  </sheetData>
  <mergeCells count="37">
    <mergeCell ref="R51:S51"/>
    <mergeCell ref="O7:V7"/>
    <mergeCell ref="E8:H8"/>
    <mergeCell ref="I8:I10"/>
    <mergeCell ref="J8:M8"/>
    <mergeCell ref="N8:N10"/>
    <mergeCell ref="O8:U8"/>
    <mergeCell ref="V8:V10"/>
    <mergeCell ref="E9:F9"/>
    <mergeCell ref="G9:H9"/>
    <mergeCell ref="J9:K9"/>
    <mergeCell ref="L9:M9"/>
    <mergeCell ref="O9:P9"/>
    <mergeCell ref="Q9:R9"/>
    <mergeCell ref="S9:T9"/>
    <mergeCell ref="U9:U10"/>
    <mergeCell ref="B7:B10"/>
    <mergeCell ref="C7:C10"/>
    <mergeCell ref="D7:D10"/>
    <mergeCell ref="E7:I7"/>
    <mergeCell ref="J7:N7"/>
    <mergeCell ref="Q1:V5"/>
    <mergeCell ref="A6:P6"/>
    <mergeCell ref="M50:N50"/>
    <mergeCell ref="O50:Q50"/>
    <mergeCell ref="O47:P47"/>
    <mergeCell ref="Q47:R47"/>
    <mergeCell ref="S47:T48"/>
    <mergeCell ref="E48:H48"/>
    <mergeCell ref="J48:M48"/>
    <mergeCell ref="O48:R48"/>
    <mergeCell ref="E47:F47"/>
    <mergeCell ref="G47:H47"/>
    <mergeCell ref="J47:K47"/>
    <mergeCell ref="L47:M47"/>
    <mergeCell ref="R50:S50"/>
    <mergeCell ref="A7:A1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9"/>
  <sheetViews>
    <sheetView view="pageBreakPreview" zoomScale="130" zoomScaleNormal="100" zoomScaleSheetLayoutView="130" workbookViewId="0">
      <selection activeCell="E15" sqref="E15"/>
    </sheetView>
  </sheetViews>
  <sheetFormatPr defaultRowHeight="15"/>
  <cols>
    <col min="1" max="1" width="6.140625" customWidth="1"/>
    <col min="2" max="2" width="8.85546875" customWidth="1"/>
    <col min="3" max="4" width="5.5703125" customWidth="1"/>
    <col min="5" max="5" width="6.5703125" customWidth="1"/>
    <col min="6" max="6" width="5.85546875" customWidth="1"/>
    <col min="8" max="8" width="5.85546875" customWidth="1"/>
    <col min="9" max="9" width="5.5703125" customWidth="1"/>
    <col min="10" max="10" width="5.7109375" customWidth="1"/>
    <col min="11" max="11" width="4.5703125" customWidth="1"/>
    <col min="13" max="13" width="5.42578125" customWidth="1"/>
    <col min="14" max="14" width="6.140625" customWidth="1"/>
    <col min="15" max="15" width="5.7109375" customWidth="1"/>
    <col min="16" max="16" width="5.28515625" customWidth="1"/>
    <col min="17" max="17" width="6" customWidth="1"/>
    <col min="18" max="18" width="6.42578125" customWidth="1"/>
    <col min="19" max="19" width="7.5703125" customWidth="1"/>
  </cols>
  <sheetData>
    <row r="1" spans="1:27" ht="20.25" customHeight="1">
      <c r="A1" s="204">
        <v>43017</v>
      </c>
      <c r="B1" s="204"/>
      <c r="O1" s="180" t="s">
        <v>45</v>
      </c>
      <c r="P1" s="180"/>
      <c r="Q1" s="180"/>
      <c r="R1" s="180"/>
      <c r="S1" s="180"/>
      <c r="T1" s="180"/>
      <c r="U1" s="36"/>
      <c r="V1" s="36"/>
      <c r="W1" s="36"/>
      <c r="X1" s="36"/>
      <c r="Y1" s="36"/>
      <c r="Z1" s="36"/>
      <c r="AA1" s="36"/>
    </row>
    <row r="2" spans="1:27" ht="20.25" customHeight="1">
      <c r="A2" s="181" t="s">
        <v>43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0"/>
      <c r="P2" s="180"/>
      <c r="Q2" s="180"/>
      <c r="R2" s="180"/>
      <c r="S2" s="180"/>
      <c r="T2" s="180"/>
      <c r="U2" s="36"/>
      <c r="V2" s="36"/>
      <c r="W2" s="36"/>
      <c r="X2" s="36"/>
      <c r="Y2" s="36"/>
      <c r="Z2" s="36"/>
      <c r="AA2" s="36"/>
    </row>
    <row r="3" spans="1:27" ht="41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80"/>
      <c r="P3" s="180"/>
      <c r="Q3" s="180"/>
      <c r="R3" s="180"/>
      <c r="S3" s="180"/>
      <c r="T3" s="180"/>
      <c r="U3" s="36"/>
      <c r="V3" s="36"/>
      <c r="W3" s="36"/>
      <c r="X3" s="36"/>
      <c r="Y3" s="36"/>
      <c r="Z3" s="36"/>
      <c r="AA3" s="36"/>
    </row>
    <row r="4" spans="1:27">
      <c r="A4" s="38"/>
      <c r="B4" s="38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7">
      <c r="A5" s="196" t="s">
        <v>2</v>
      </c>
      <c r="B5" s="196" t="s">
        <v>3</v>
      </c>
      <c r="C5" s="200" t="s">
        <v>4</v>
      </c>
      <c r="D5" s="201"/>
      <c r="E5" s="201"/>
      <c r="F5" s="201"/>
      <c r="G5" s="202"/>
      <c r="H5" s="200" t="s">
        <v>5</v>
      </c>
      <c r="I5" s="201"/>
      <c r="J5" s="201"/>
      <c r="K5" s="201"/>
      <c r="L5" s="202"/>
      <c r="M5" s="200" t="s">
        <v>6</v>
      </c>
      <c r="N5" s="201"/>
      <c r="O5" s="201"/>
      <c r="P5" s="201"/>
      <c r="Q5" s="201"/>
      <c r="R5" s="201"/>
      <c r="S5" s="201"/>
      <c r="T5" s="202"/>
    </row>
    <row r="6" spans="1:27">
      <c r="A6" s="197"/>
      <c r="B6" s="197"/>
      <c r="C6" s="200" t="s">
        <v>7</v>
      </c>
      <c r="D6" s="201"/>
      <c r="E6" s="201"/>
      <c r="F6" s="202"/>
      <c r="G6" s="196" t="s">
        <v>8</v>
      </c>
      <c r="H6" s="200" t="s">
        <v>7</v>
      </c>
      <c r="I6" s="201"/>
      <c r="J6" s="201"/>
      <c r="K6" s="202"/>
      <c r="L6" s="196" t="s">
        <v>8</v>
      </c>
      <c r="M6" s="200" t="s">
        <v>7</v>
      </c>
      <c r="N6" s="201"/>
      <c r="O6" s="201"/>
      <c r="P6" s="201"/>
      <c r="Q6" s="201"/>
      <c r="R6" s="201"/>
      <c r="S6" s="202"/>
      <c r="T6" s="196" t="s">
        <v>8</v>
      </c>
    </row>
    <row r="7" spans="1:27" ht="30" customHeight="1">
      <c r="A7" s="197"/>
      <c r="B7" s="197"/>
      <c r="C7" s="200" t="s">
        <v>9</v>
      </c>
      <c r="D7" s="202"/>
      <c r="E7" s="200" t="s">
        <v>10</v>
      </c>
      <c r="F7" s="202"/>
      <c r="G7" s="197"/>
      <c r="H7" s="200" t="s">
        <v>9</v>
      </c>
      <c r="I7" s="202"/>
      <c r="J7" s="200" t="s">
        <v>10</v>
      </c>
      <c r="K7" s="202"/>
      <c r="L7" s="197"/>
      <c r="M7" s="200" t="s">
        <v>9</v>
      </c>
      <c r="N7" s="202"/>
      <c r="O7" s="200" t="s">
        <v>10</v>
      </c>
      <c r="P7" s="202"/>
      <c r="Q7" s="200" t="s">
        <v>11</v>
      </c>
      <c r="R7" s="202"/>
      <c r="S7" s="205" t="s">
        <v>12</v>
      </c>
      <c r="T7" s="197"/>
    </row>
    <row r="8" spans="1:27" ht="101.25" customHeight="1">
      <c r="A8" s="198"/>
      <c r="B8" s="198"/>
      <c r="C8" s="1" t="s">
        <v>13</v>
      </c>
      <c r="D8" s="1" t="s">
        <v>14</v>
      </c>
      <c r="E8" s="1" t="s">
        <v>13</v>
      </c>
      <c r="F8" s="1" t="s">
        <v>14</v>
      </c>
      <c r="G8" s="198"/>
      <c r="H8" s="1" t="s">
        <v>13</v>
      </c>
      <c r="I8" s="1" t="s">
        <v>14</v>
      </c>
      <c r="J8" s="1" t="s">
        <v>13</v>
      </c>
      <c r="K8" s="1" t="s">
        <v>14</v>
      </c>
      <c r="L8" s="198"/>
      <c r="M8" s="1" t="s">
        <v>13</v>
      </c>
      <c r="N8" s="1" t="s">
        <v>14</v>
      </c>
      <c r="O8" s="1" t="s">
        <v>13</v>
      </c>
      <c r="P8" s="1" t="s">
        <v>14</v>
      </c>
      <c r="Q8" s="1" t="s">
        <v>13</v>
      </c>
      <c r="R8" s="1" t="s">
        <v>14</v>
      </c>
      <c r="S8" s="203"/>
      <c r="T8" s="198"/>
    </row>
    <row r="9" spans="1:27">
      <c r="A9" s="3">
        <v>25</v>
      </c>
      <c r="B9" s="12">
        <f>0.36/1000</f>
        <v>3.5999999999999997E-4</v>
      </c>
      <c r="C9" s="61"/>
      <c r="D9" s="61">
        <v>12</v>
      </c>
      <c r="E9" s="61"/>
      <c r="F9" s="61">
        <v>12</v>
      </c>
      <c r="G9" s="4">
        <f t="shared" ref="G9:G16" si="0">(C9+D9+E9+F9)*B9</f>
        <v>8.6399999999999984E-3</v>
      </c>
      <c r="H9" s="17"/>
      <c r="I9" s="13"/>
      <c r="J9" s="17"/>
      <c r="K9" s="17"/>
      <c r="L9" s="5">
        <f t="shared" ref="L9:L16" si="1">(H9+I9+J9+K9)*B9</f>
        <v>0</v>
      </c>
      <c r="M9" s="6">
        <f t="shared" ref="M9:P16" si="2">C9+H9</f>
        <v>0</v>
      </c>
      <c r="N9" s="6">
        <f t="shared" si="2"/>
        <v>12</v>
      </c>
      <c r="O9" s="6">
        <f t="shared" si="2"/>
        <v>0</v>
      </c>
      <c r="P9" s="6">
        <f t="shared" si="2"/>
        <v>12</v>
      </c>
      <c r="Q9" s="6">
        <f t="shared" ref="Q9:R16" si="3">M9+O9</f>
        <v>0</v>
      </c>
      <c r="R9" s="6">
        <f t="shared" si="3"/>
        <v>24</v>
      </c>
      <c r="S9" s="6">
        <f t="shared" ref="S9:S17" si="4">SUM(Q9:R9)</f>
        <v>24</v>
      </c>
      <c r="T9" s="7">
        <f t="shared" ref="T9:T16" si="5">G9+L9</f>
        <v>8.6399999999999984E-3</v>
      </c>
    </row>
    <row r="10" spans="1:27">
      <c r="A10" s="3">
        <v>57</v>
      </c>
      <c r="B10" s="12">
        <f>2/1000</f>
        <v>2E-3</v>
      </c>
      <c r="C10" s="61">
        <v>34</v>
      </c>
      <c r="D10" s="61">
        <v>33</v>
      </c>
      <c r="E10" s="61">
        <v>34</v>
      </c>
      <c r="F10" s="61">
        <v>33</v>
      </c>
      <c r="G10" s="4">
        <f t="shared" si="0"/>
        <v>0.26800000000000002</v>
      </c>
      <c r="H10" s="17"/>
      <c r="I10" s="17"/>
      <c r="J10" s="17"/>
      <c r="K10" s="17"/>
      <c r="L10" s="5">
        <f t="shared" si="1"/>
        <v>0</v>
      </c>
      <c r="M10" s="6">
        <f t="shared" si="2"/>
        <v>34</v>
      </c>
      <c r="N10" s="6">
        <f t="shared" si="2"/>
        <v>33</v>
      </c>
      <c r="O10" s="6">
        <f t="shared" si="2"/>
        <v>34</v>
      </c>
      <c r="P10" s="6">
        <f t="shared" si="2"/>
        <v>33</v>
      </c>
      <c r="Q10" s="6">
        <f t="shared" si="3"/>
        <v>68</v>
      </c>
      <c r="R10" s="6">
        <f t="shared" si="3"/>
        <v>66</v>
      </c>
      <c r="S10" s="6">
        <f t="shared" si="4"/>
        <v>134</v>
      </c>
      <c r="T10" s="7">
        <f t="shared" si="5"/>
        <v>0.26800000000000002</v>
      </c>
    </row>
    <row r="11" spans="1:27">
      <c r="A11" s="3">
        <v>76</v>
      </c>
      <c r="B11" s="12">
        <f>3.9/1000</f>
        <v>3.8999999999999998E-3</v>
      </c>
      <c r="C11" s="61"/>
      <c r="D11" s="61">
        <v>379</v>
      </c>
      <c r="E11" s="61"/>
      <c r="F11" s="61">
        <v>379</v>
      </c>
      <c r="G11" s="4">
        <f t="shared" si="0"/>
        <v>2.9561999999999999</v>
      </c>
      <c r="H11" s="17"/>
      <c r="I11" s="17"/>
      <c r="J11" s="17"/>
      <c r="K11" s="13"/>
      <c r="L11" s="5">
        <f t="shared" si="1"/>
        <v>0</v>
      </c>
      <c r="M11" s="6">
        <f t="shared" si="2"/>
        <v>0</v>
      </c>
      <c r="N11" s="6">
        <f t="shared" si="2"/>
        <v>379</v>
      </c>
      <c r="O11" s="6">
        <f t="shared" si="2"/>
        <v>0</v>
      </c>
      <c r="P11" s="6">
        <f t="shared" si="2"/>
        <v>379</v>
      </c>
      <c r="Q11" s="6">
        <f t="shared" si="3"/>
        <v>0</v>
      </c>
      <c r="R11" s="6">
        <f t="shared" si="3"/>
        <v>758</v>
      </c>
      <c r="S11" s="6">
        <f t="shared" si="4"/>
        <v>758</v>
      </c>
      <c r="T11" s="7">
        <f t="shared" si="5"/>
        <v>2.9561999999999999</v>
      </c>
    </row>
    <row r="12" spans="1:27">
      <c r="A12" s="3">
        <v>89</v>
      </c>
      <c r="B12" s="12">
        <f>5.3/1000</f>
        <v>5.3E-3</v>
      </c>
      <c r="C12" s="61">
        <v>3</v>
      </c>
      <c r="D12" s="61">
        <v>125</v>
      </c>
      <c r="E12" s="61">
        <v>3</v>
      </c>
      <c r="F12" s="61">
        <v>125</v>
      </c>
      <c r="G12" s="4">
        <f t="shared" si="0"/>
        <v>1.3568</v>
      </c>
      <c r="H12" s="17"/>
      <c r="I12" s="17"/>
      <c r="J12" s="17"/>
      <c r="K12" s="13"/>
      <c r="L12" s="5">
        <f t="shared" si="1"/>
        <v>0</v>
      </c>
      <c r="M12" s="6">
        <f t="shared" si="2"/>
        <v>3</v>
      </c>
      <c r="N12" s="6">
        <f t="shared" si="2"/>
        <v>125</v>
      </c>
      <c r="O12" s="6">
        <f t="shared" si="2"/>
        <v>3</v>
      </c>
      <c r="P12" s="6">
        <f t="shared" si="2"/>
        <v>125</v>
      </c>
      <c r="Q12" s="6">
        <f t="shared" si="3"/>
        <v>6</v>
      </c>
      <c r="R12" s="6">
        <f t="shared" si="3"/>
        <v>250</v>
      </c>
      <c r="S12" s="6">
        <f t="shared" si="4"/>
        <v>256</v>
      </c>
      <c r="T12" s="7">
        <f t="shared" si="5"/>
        <v>1.3568</v>
      </c>
    </row>
    <row r="13" spans="1:27">
      <c r="A13" s="3">
        <v>108</v>
      </c>
      <c r="B13" s="12">
        <f>7.9/1000</f>
        <v>7.9000000000000008E-3</v>
      </c>
      <c r="C13" s="61">
        <v>78</v>
      </c>
      <c r="D13" s="61">
        <v>114</v>
      </c>
      <c r="E13" s="61">
        <v>78</v>
      </c>
      <c r="F13" s="61">
        <v>114</v>
      </c>
      <c r="G13" s="4">
        <f t="shared" si="0"/>
        <v>3.0336000000000003</v>
      </c>
      <c r="H13" s="17"/>
      <c r="I13" s="17"/>
      <c r="J13" s="17"/>
      <c r="K13" s="17"/>
      <c r="L13" s="5">
        <f t="shared" si="1"/>
        <v>0</v>
      </c>
      <c r="M13" s="6">
        <f t="shared" si="2"/>
        <v>78</v>
      </c>
      <c r="N13" s="6">
        <f>D13+I13</f>
        <v>114</v>
      </c>
      <c r="O13" s="6">
        <f t="shared" si="2"/>
        <v>78</v>
      </c>
      <c r="P13" s="6">
        <f t="shared" si="2"/>
        <v>114</v>
      </c>
      <c r="Q13" s="6">
        <f t="shared" si="3"/>
        <v>156</v>
      </c>
      <c r="R13" s="6">
        <f t="shared" si="3"/>
        <v>228</v>
      </c>
      <c r="S13" s="6">
        <f t="shared" si="4"/>
        <v>384</v>
      </c>
      <c r="T13" s="7">
        <f t="shared" si="5"/>
        <v>3.0336000000000003</v>
      </c>
    </row>
    <row r="14" spans="1:27">
      <c r="A14" s="3">
        <v>133</v>
      </c>
      <c r="B14" s="57">
        <f>12.3/1000</f>
        <v>1.23E-2</v>
      </c>
      <c r="C14" s="61"/>
      <c r="D14" s="61">
        <v>171</v>
      </c>
      <c r="E14" s="61"/>
      <c r="F14" s="61">
        <v>171</v>
      </c>
      <c r="G14" s="4">
        <f t="shared" si="0"/>
        <v>4.2065999999999999</v>
      </c>
      <c r="H14" s="13"/>
      <c r="I14" s="13"/>
      <c r="J14" s="13"/>
      <c r="K14" s="13"/>
      <c r="L14" s="5">
        <f t="shared" si="1"/>
        <v>0</v>
      </c>
      <c r="M14" s="6">
        <f t="shared" si="2"/>
        <v>0</v>
      </c>
      <c r="N14" s="6">
        <f t="shared" si="2"/>
        <v>171</v>
      </c>
      <c r="O14" s="6">
        <f t="shared" si="2"/>
        <v>0</v>
      </c>
      <c r="P14" s="6">
        <f t="shared" si="2"/>
        <v>171</v>
      </c>
      <c r="Q14" s="6">
        <f t="shared" si="3"/>
        <v>0</v>
      </c>
      <c r="R14" s="6">
        <f t="shared" si="3"/>
        <v>342</v>
      </c>
      <c r="S14" s="6">
        <f t="shared" si="4"/>
        <v>342</v>
      </c>
      <c r="T14" s="7">
        <f t="shared" si="5"/>
        <v>4.2065999999999999</v>
      </c>
    </row>
    <row r="15" spans="1:27">
      <c r="A15" s="3">
        <v>159</v>
      </c>
      <c r="B15" s="12">
        <f>17.7/1000</f>
        <v>1.77E-2</v>
      </c>
      <c r="C15" s="61"/>
      <c r="D15" s="61">
        <v>35</v>
      </c>
      <c r="E15" s="61"/>
      <c r="F15" s="61">
        <v>35</v>
      </c>
      <c r="G15" s="4">
        <f t="shared" si="0"/>
        <v>1.2390000000000001</v>
      </c>
      <c r="H15" s="17"/>
      <c r="I15" s="17"/>
      <c r="J15" s="13"/>
      <c r="K15" s="13"/>
      <c r="L15" s="5">
        <f t="shared" si="1"/>
        <v>0</v>
      </c>
      <c r="M15" s="6">
        <f t="shared" si="2"/>
        <v>0</v>
      </c>
      <c r="N15" s="6">
        <f t="shared" si="2"/>
        <v>35</v>
      </c>
      <c r="O15" s="6">
        <f t="shared" si="2"/>
        <v>0</v>
      </c>
      <c r="P15" s="6">
        <f t="shared" si="2"/>
        <v>35</v>
      </c>
      <c r="Q15" s="6">
        <f t="shared" si="3"/>
        <v>0</v>
      </c>
      <c r="R15" s="6">
        <f t="shared" si="3"/>
        <v>70</v>
      </c>
      <c r="S15" s="6">
        <f t="shared" si="4"/>
        <v>70</v>
      </c>
      <c r="T15" s="7">
        <f t="shared" si="5"/>
        <v>1.2390000000000001</v>
      </c>
    </row>
    <row r="16" spans="1:27">
      <c r="A16" s="3">
        <v>219</v>
      </c>
      <c r="B16" s="12">
        <f>33/1000</f>
        <v>3.3000000000000002E-2</v>
      </c>
      <c r="C16" s="61"/>
      <c r="D16" s="61">
        <v>90</v>
      </c>
      <c r="E16" s="61"/>
      <c r="F16" s="61">
        <v>90</v>
      </c>
      <c r="G16" s="4">
        <f t="shared" si="0"/>
        <v>5.94</v>
      </c>
      <c r="H16" s="17"/>
      <c r="I16" s="13"/>
      <c r="J16" s="13"/>
      <c r="K16" s="13"/>
      <c r="L16" s="5">
        <f t="shared" si="1"/>
        <v>0</v>
      </c>
      <c r="M16" s="6">
        <f t="shared" si="2"/>
        <v>0</v>
      </c>
      <c r="N16" s="6">
        <f t="shared" si="2"/>
        <v>90</v>
      </c>
      <c r="O16" s="6">
        <f t="shared" si="2"/>
        <v>0</v>
      </c>
      <c r="P16" s="6">
        <f t="shared" si="2"/>
        <v>90</v>
      </c>
      <c r="Q16" s="6">
        <f t="shared" si="3"/>
        <v>0</v>
      </c>
      <c r="R16" s="6">
        <f t="shared" si="3"/>
        <v>180</v>
      </c>
      <c r="S16" s="6">
        <f t="shared" si="4"/>
        <v>180</v>
      </c>
      <c r="T16" s="7">
        <f t="shared" si="5"/>
        <v>5.94</v>
      </c>
    </row>
    <row r="17" spans="1:20" ht="14.25" customHeight="1">
      <c r="A17" s="3" t="s">
        <v>12</v>
      </c>
      <c r="B17" s="14"/>
      <c r="C17" s="3">
        <f>SUM(C9:C16)</f>
        <v>115</v>
      </c>
      <c r="D17" s="3">
        <f>SUM(D9:D16)</f>
        <v>959</v>
      </c>
      <c r="E17" s="3">
        <f>SUM(E9:E16)</f>
        <v>115</v>
      </c>
      <c r="F17" s="3">
        <f>SUM(F9:F16)</f>
        <v>959</v>
      </c>
      <c r="G17" s="4">
        <f>SUM(G9:G16)</f>
        <v>19.008840000000003</v>
      </c>
      <c r="H17" s="3"/>
      <c r="I17" s="3"/>
      <c r="J17" s="3"/>
      <c r="K17" s="3"/>
      <c r="L17" s="5">
        <f t="shared" ref="L17:R17" si="6">SUM(L9:L16)</f>
        <v>0</v>
      </c>
      <c r="M17" s="6">
        <f t="shared" si="6"/>
        <v>115</v>
      </c>
      <c r="N17" s="6">
        <f t="shared" si="6"/>
        <v>959</v>
      </c>
      <c r="O17" s="6">
        <f t="shared" si="6"/>
        <v>115</v>
      </c>
      <c r="P17" s="6">
        <f t="shared" si="6"/>
        <v>959</v>
      </c>
      <c r="Q17" s="6">
        <f t="shared" si="6"/>
        <v>230</v>
      </c>
      <c r="R17" s="6">
        <f t="shared" si="6"/>
        <v>1918</v>
      </c>
      <c r="S17" s="6">
        <f t="shared" si="4"/>
        <v>2148</v>
      </c>
      <c r="T17" s="7">
        <f>SUM(T9:T16)</f>
        <v>19.008840000000003</v>
      </c>
    </row>
    <row r="18" spans="1:20">
      <c r="A18" s="3"/>
      <c r="B18" s="9"/>
      <c r="C18" s="200">
        <f>C17+D17</f>
        <v>1074</v>
      </c>
      <c r="D18" s="202"/>
      <c r="E18" s="200">
        <f>E17+F17</f>
        <v>1074</v>
      </c>
      <c r="F18" s="202"/>
      <c r="G18" s="8"/>
      <c r="H18" s="200">
        <f>H17+I17</f>
        <v>0</v>
      </c>
      <c r="I18" s="202"/>
      <c r="J18" s="200">
        <f>J17+K17</f>
        <v>0</v>
      </c>
      <c r="K18" s="202"/>
      <c r="L18" s="9"/>
      <c r="M18" s="200">
        <f>M17+N17</f>
        <v>1074</v>
      </c>
      <c r="N18" s="202"/>
      <c r="O18" s="200">
        <f>O17+P17</f>
        <v>1074</v>
      </c>
      <c r="P18" s="202"/>
      <c r="Q18" s="206">
        <f>Q17+R17</f>
        <v>2148</v>
      </c>
      <c r="R18" s="207"/>
      <c r="S18" s="10"/>
      <c r="T18" s="10"/>
    </row>
    <row r="19" spans="1:20">
      <c r="A19" s="3"/>
      <c r="B19" s="9"/>
      <c r="C19" s="200">
        <f>C18+E18</f>
        <v>2148</v>
      </c>
      <c r="D19" s="201"/>
      <c r="E19" s="201"/>
      <c r="F19" s="202"/>
      <c r="G19" s="8"/>
      <c r="H19" s="200">
        <f>H18+J18</f>
        <v>0</v>
      </c>
      <c r="I19" s="201"/>
      <c r="J19" s="201"/>
      <c r="K19" s="202"/>
      <c r="L19" s="9"/>
      <c r="M19" s="200">
        <f>M18+O18</f>
        <v>2148</v>
      </c>
      <c r="N19" s="201"/>
      <c r="O19" s="201"/>
      <c r="P19" s="202"/>
      <c r="Q19" s="15"/>
      <c r="R19" s="16"/>
      <c r="S19" s="10"/>
      <c r="T19" s="10"/>
    </row>
  </sheetData>
  <mergeCells count="32">
    <mergeCell ref="A2:N2"/>
    <mergeCell ref="A5:A8"/>
    <mergeCell ref="B5:B8"/>
    <mergeCell ref="C5:G5"/>
    <mergeCell ref="H5:L5"/>
    <mergeCell ref="M5:T5"/>
    <mergeCell ref="C6:F6"/>
    <mergeCell ref="G6:G8"/>
    <mergeCell ref="H6:K6"/>
    <mergeCell ref="L6:L8"/>
    <mergeCell ref="M6:S6"/>
    <mergeCell ref="T6:T8"/>
    <mergeCell ref="C7:D7"/>
    <mergeCell ref="E7:F7"/>
    <mergeCell ref="H7:I7"/>
    <mergeCell ref="J7:K7"/>
    <mergeCell ref="A1:B1"/>
    <mergeCell ref="O1:T3"/>
    <mergeCell ref="C19:F19"/>
    <mergeCell ref="H19:K19"/>
    <mergeCell ref="M19:P19"/>
    <mergeCell ref="C18:D18"/>
    <mergeCell ref="E18:F18"/>
    <mergeCell ref="H18:I18"/>
    <mergeCell ref="J18:K18"/>
    <mergeCell ref="M18:N18"/>
    <mergeCell ref="O18:P18"/>
    <mergeCell ref="M7:N7"/>
    <mergeCell ref="O7:P7"/>
    <mergeCell ref="Q7:R7"/>
    <mergeCell ref="S7:S8"/>
    <mergeCell ref="Q18:R18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25"/>
  <sheetViews>
    <sheetView view="pageBreakPreview" zoomScale="80" zoomScaleNormal="100" zoomScaleSheetLayoutView="80" workbookViewId="0">
      <selection activeCell="E38" sqref="E38"/>
    </sheetView>
  </sheetViews>
  <sheetFormatPr defaultRowHeight="15"/>
  <cols>
    <col min="1" max="1" width="5" customWidth="1"/>
    <col min="2" max="2" width="8" customWidth="1"/>
    <col min="3" max="3" width="3.5703125" customWidth="1"/>
    <col min="4" max="4" width="3.7109375" customWidth="1"/>
    <col min="5" max="6" width="3.5703125" customWidth="1"/>
    <col min="7" max="7" width="4" customWidth="1"/>
    <col min="8" max="8" width="3.7109375" customWidth="1"/>
    <col min="9" max="9" width="4.140625" customWidth="1"/>
    <col min="10" max="10" width="4.28515625" customWidth="1"/>
    <col min="11" max="11" width="4" customWidth="1"/>
    <col min="12" max="12" width="3.85546875" customWidth="1"/>
    <col min="13" max="13" width="3.7109375" customWidth="1"/>
    <col min="14" max="14" width="3.5703125" customWidth="1"/>
    <col min="15" max="17" width="3.42578125" customWidth="1"/>
    <col min="18" max="21" width="3.7109375" customWidth="1"/>
    <col min="22" max="25" width="3.5703125" customWidth="1"/>
    <col min="26" max="30" width="3.85546875" customWidth="1"/>
    <col min="31" max="34" width="3.7109375" customWidth="1"/>
    <col min="35" max="35" width="10.85546875" customWidth="1"/>
    <col min="36" max="36" width="3.7109375" customWidth="1"/>
    <col min="37" max="37" width="3.28515625" customWidth="1"/>
    <col min="38" max="38" width="3.7109375" customWidth="1"/>
    <col min="39" max="39" width="3.42578125" customWidth="1"/>
    <col min="40" max="42" width="3.7109375" customWidth="1"/>
    <col min="43" max="46" width="3.42578125" customWidth="1"/>
    <col min="47" max="47" width="3.5703125" customWidth="1"/>
    <col min="48" max="48" width="9.140625" customWidth="1"/>
    <col min="49" max="49" width="7" customWidth="1"/>
  </cols>
  <sheetData>
    <row r="1" spans="1:49" ht="29.25" customHeight="1">
      <c r="A1" s="220" t="s">
        <v>17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180" t="s">
        <v>45</v>
      </c>
      <c r="AP1" s="180"/>
      <c r="AQ1" s="180"/>
      <c r="AR1" s="180"/>
      <c r="AS1" s="180"/>
      <c r="AT1" s="180"/>
      <c r="AU1" s="180"/>
      <c r="AV1" s="180"/>
      <c r="AW1" s="180"/>
    </row>
    <row r="2" spans="1:49" ht="29.25" customHeight="1">
      <c r="A2" s="220" t="s">
        <v>18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180"/>
      <c r="AP2" s="180"/>
      <c r="AQ2" s="180"/>
      <c r="AR2" s="180"/>
      <c r="AS2" s="180"/>
      <c r="AT2" s="180"/>
      <c r="AU2" s="180"/>
      <c r="AV2" s="180"/>
      <c r="AW2" s="180"/>
    </row>
    <row r="3" spans="1:49" ht="27" customHeight="1">
      <c r="A3" s="220" t="s">
        <v>42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180"/>
      <c r="AP3" s="180"/>
      <c r="AQ3" s="180"/>
      <c r="AR3" s="180"/>
      <c r="AS3" s="180"/>
      <c r="AT3" s="180"/>
      <c r="AU3" s="180"/>
      <c r="AV3" s="180"/>
      <c r="AW3" s="180"/>
    </row>
    <row r="4" spans="1:49" ht="15.75" customHeight="1" thickBot="1"/>
    <row r="5" spans="1:49" ht="16.5" thickBot="1">
      <c r="A5" s="213" t="s">
        <v>19</v>
      </c>
      <c r="B5" s="215" t="s">
        <v>20</v>
      </c>
      <c r="C5" s="217" t="s">
        <v>21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9"/>
      <c r="AJ5" s="225" t="s">
        <v>24</v>
      </c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7"/>
      <c r="AW5" s="221" t="s">
        <v>41</v>
      </c>
    </row>
    <row r="6" spans="1:49" ht="48.75" customHeight="1">
      <c r="A6" s="214"/>
      <c r="B6" s="216"/>
      <c r="C6" s="208">
        <v>15</v>
      </c>
      <c r="D6" s="209"/>
      <c r="E6" s="209"/>
      <c r="F6" s="210"/>
      <c r="G6" s="208">
        <v>25</v>
      </c>
      <c r="H6" s="209"/>
      <c r="I6" s="209"/>
      <c r="J6" s="210"/>
      <c r="K6" s="208">
        <v>32</v>
      </c>
      <c r="L6" s="209"/>
      <c r="M6" s="209"/>
      <c r="N6" s="209"/>
      <c r="O6" s="208">
        <v>50</v>
      </c>
      <c r="P6" s="209"/>
      <c r="Q6" s="209"/>
      <c r="R6" s="209"/>
      <c r="S6" s="208">
        <v>80</v>
      </c>
      <c r="T6" s="209"/>
      <c r="U6" s="209"/>
      <c r="V6" s="210"/>
      <c r="W6" s="208">
        <v>100</v>
      </c>
      <c r="X6" s="209"/>
      <c r="Y6" s="209"/>
      <c r="Z6" s="209"/>
      <c r="AA6" s="208">
        <v>125</v>
      </c>
      <c r="AB6" s="209"/>
      <c r="AC6" s="209"/>
      <c r="AD6" s="210"/>
      <c r="AE6" s="208">
        <v>150</v>
      </c>
      <c r="AF6" s="209"/>
      <c r="AG6" s="209"/>
      <c r="AH6" s="210"/>
      <c r="AI6" s="223" t="s">
        <v>23</v>
      </c>
      <c r="AJ6" s="208">
        <v>15</v>
      </c>
      <c r="AK6" s="209"/>
      <c r="AL6" s="209"/>
      <c r="AM6" s="210"/>
      <c r="AN6" s="208">
        <v>25</v>
      </c>
      <c r="AO6" s="209"/>
      <c r="AP6" s="209"/>
      <c r="AQ6" s="210"/>
      <c r="AR6" s="208">
        <v>32</v>
      </c>
      <c r="AS6" s="209"/>
      <c r="AT6" s="209"/>
      <c r="AU6" s="210"/>
      <c r="AV6" s="223" t="s">
        <v>40</v>
      </c>
      <c r="AW6" s="222"/>
    </row>
    <row r="7" spans="1:49" ht="53.25" thickBot="1">
      <c r="A7" s="228" t="s">
        <v>22</v>
      </c>
      <c r="B7" s="229"/>
      <c r="C7" s="23" t="s">
        <v>28</v>
      </c>
      <c r="D7" s="19" t="s">
        <v>26</v>
      </c>
      <c r="E7" s="19" t="s">
        <v>25</v>
      </c>
      <c r="F7" s="24" t="s">
        <v>27</v>
      </c>
      <c r="G7" s="23" t="s">
        <v>28</v>
      </c>
      <c r="H7" s="19" t="s">
        <v>26</v>
      </c>
      <c r="I7" s="19" t="s">
        <v>25</v>
      </c>
      <c r="J7" s="24" t="s">
        <v>27</v>
      </c>
      <c r="K7" s="23" t="s">
        <v>28</v>
      </c>
      <c r="L7" s="19" t="s">
        <v>26</v>
      </c>
      <c r="M7" s="19" t="s">
        <v>25</v>
      </c>
      <c r="N7" s="19" t="s">
        <v>27</v>
      </c>
      <c r="O7" s="23" t="s">
        <v>28</v>
      </c>
      <c r="P7" s="19" t="s">
        <v>26</v>
      </c>
      <c r="Q7" s="19" t="s">
        <v>25</v>
      </c>
      <c r="R7" s="26" t="s">
        <v>27</v>
      </c>
      <c r="S7" s="23" t="s">
        <v>28</v>
      </c>
      <c r="T7" s="19" t="s">
        <v>26</v>
      </c>
      <c r="U7" s="19" t="s">
        <v>25</v>
      </c>
      <c r="V7" s="24" t="s">
        <v>27</v>
      </c>
      <c r="W7" s="23" t="s">
        <v>28</v>
      </c>
      <c r="X7" s="19" t="s">
        <v>26</v>
      </c>
      <c r="Y7" s="19" t="s">
        <v>25</v>
      </c>
      <c r="Z7" s="19" t="s">
        <v>27</v>
      </c>
      <c r="AA7" s="23" t="s">
        <v>28</v>
      </c>
      <c r="AB7" s="19" t="s">
        <v>26</v>
      </c>
      <c r="AC7" s="19" t="s">
        <v>25</v>
      </c>
      <c r="AD7" s="24" t="s">
        <v>27</v>
      </c>
      <c r="AE7" s="23" t="s">
        <v>28</v>
      </c>
      <c r="AF7" s="19" t="s">
        <v>26</v>
      </c>
      <c r="AG7" s="19" t="s">
        <v>25</v>
      </c>
      <c r="AH7" s="24" t="s">
        <v>27</v>
      </c>
      <c r="AI7" s="224"/>
      <c r="AJ7" s="23" t="s">
        <v>28</v>
      </c>
      <c r="AK7" s="19" t="s">
        <v>26</v>
      </c>
      <c r="AL7" s="19" t="s">
        <v>25</v>
      </c>
      <c r="AM7" s="24" t="s">
        <v>27</v>
      </c>
      <c r="AN7" s="23" t="s">
        <v>28</v>
      </c>
      <c r="AO7" s="19" t="s">
        <v>26</v>
      </c>
      <c r="AP7" s="19" t="s">
        <v>25</v>
      </c>
      <c r="AQ7" s="24" t="s">
        <v>27</v>
      </c>
      <c r="AR7" s="23" t="s">
        <v>28</v>
      </c>
      <c r="AS7" s="19" t="s">
        <v>26</v>
      </c>
      <c r="AT7" s="19" t="s">
        <v>25</v>
      </c>
      <c r="AU7" s="24" t="s">
        <v>27</v>
      </c>
      <c r="AV7" s="224"/>
      <c r="AW7" s="222"/>
    </row>
    <row r="8" spans="1:49" ht="16.5" thickBot="1">
      <c r="A8" s="18">
        <v>1</v>
      </c>
      <c r="B8" s="22" t="s">
        <v>46</v>
      </c>
      <c r="C8" s="28"/>
      <c r="D8" s="29"/>
      <c r="E8" s="29"/>
      <c r="F8" s="27"/>
      <c r="G8" s="28"/>
      <c r="H8" s="29"/>
      <c r="I8" s="29"/>
      <c r="J8" s="27"/>
      <c r="K8" s="28"/>
      <c r="L8" s="29"/>
      <c r="M8" s="29"/>
      <c r="N8" s="29"/>
      <c r="O8" s="28"/>
      <c r="P8" s="29">
        <v>2</v>
      </c>
      <c r="Q8" s="29"/>
      <c r="R8" s="30"/>
      <c r="S8" s="28"/>
      <c r="T8" s="29"/>
      <c r="U8" s="29"/>
      <c r="V8" s="27"/>
      <c r="W8" s="28"/>
      <c r="X8" s="29">
        <v>2</v>
      </c>
      <c r="Y8" s="29"/>
      <c r="Z8" s="29"/>
      <c r="AA8" s="28"/>
      <c r="AB8" s="29"/>
      <c r="AC8" s="29"/>
      <c r="AD8" s="27"/>
      <c r="AE8" s="28"/>
      <c r="AF8" s="29">
        <v>2</v>
      </c>
      <c r="AG8" s="29"/>
      <c r="AH8" s="27"/>
      <c r="AI8" s="31">
        <f t="shared" ref="AI8:AI22" si="0">SUM(C8:AH8)</f>
        <v>6</v>
      </c>
      <c r="AJ8" s="28"/>
      <c r="AK8" s="29"/>
      <c r="AL8" s="29">
        <v>4</v>
      </c>
      <c r="AM8" s="27"/>
      <c r="AN8" s="28"/>
      <c r="AO8" s="29"/>
      <c r="AP8" s="29"/>
      <c r="AQ8" s="27"/>
      <c r="AR8" s="28"/>
      <c r="AS8" s="29"/>
      <c r="AT8" s="29">
        <v>2</v>
      </c>
      <c r="AU8" s="27"/>
      <c r="AV8" s="31">
        <f t="shared" ref="AV8:AV22" si="1">SUM(AJ8:AU8)</f>
        <v>6</v>
      </c>
      <c r="AW8" s="34">
        <f t="shared" ref="AW8:AW23" si="2">AV8+AI8</f>
        <v>12</v>
      </c>
    </row>
    <row r="9" spans="1:49" ht="16.5" thickBot="1">
      <c r="A9" s="18">
        <v>2</v>
      </c>
      <c r="B9" s="22" t="s">
        <v>29</v>
      </c>
      <c r="C9" s="28"/>
      <c r="D9" s="29"/>
      <c r="E9" s="29"/>
      <c r="F9" s="27"/>
      <c r="G9" s="28"/>
      <c r="H9" s="29"/>
      <c r="I9" s="29"/>
      <c r="J9" s="27"/>
      <c r="K9" s="28"/>
      <c r="L9" s="29"/>
      <c r="M9" s="29"/>
      <c r="N9" s="29"/>
      <c r="O9" s="28"/>
      <c r="P9" s="29"/>
      <c r="Q9" s="29"/>
      <c r="R9" s="30"/>
      <c r="S9" s="28"/>
      <c r="T9" s="29">
        <v>2</v>
      </c>
      <c r="U9" s="29"/>
      <c r="V9" s="27"/>
      <c r="W9" s="28"/>
      <c r="X9" s="29"/>
      <c r="Y9" s="29"/>
      <c r="Z9" s="29"/>
      <c r="AA9" s="28"/>
      <c r="AB9" s="29">
        <v>2</v>
      </c>
      <c r="AC9" s="29"/>
      <c r="AD9" s="27"/>
      <c r="AE9" s="28"/>
      <c r="AF9" s="29"/>
      <c r="AG9" s="29"/>
      <c r="AH9" s="27"/>
      <c r="AI9" s="31">
        <f t="shared" si="0"/>
        <v>4</v>
      </c>
      <c r="AJ9" s="28"/>
      <c r="AK9" s="29"/>
      <c r="AL9" s="29"/>
      <c r="AM9" s="27"/>
      <c r="AN9" s="28"/>
      <c r="AO9" s="29"/>
      <c r="AP9" s="29">
        <v>2</v>
      </c>
      <c r="AQ9" s="27"/>
      <c r="AR9" s="28"/>
      <c r="AS9" s="29"/>
      <c r="AT9" s="29">
        <v>2</v>
      </c>
      <c r="AU9" s="27"/>
      <c r="AV9" s="31">
        <f t="shared" si="1"/>
        <v>4</v>
      </c>
      <c r="AW9" s="34">
        <f t="shared" si="2"/>
        <v>8</v>
      </c>
    </row>
    <row r="10" spans="1:49" ht="16.5" customHeight="1" thickBot="1">
      <c r="A10" s="18">
        <v>3</v>
      </c>
      <c r="B10" s="22" t="s">
        <v>30</v>
      </c>
      <c r="C10" s="28"/>
      <c r="D10" s="29"/>
      <c r="E10" s="29"/>
      <c r="F10" s="27"/>
      <c r="G10" s="28"/>
      <c r="H10" s="29"/>
      <c r="I10" s="29"/>
      <c r="J10" s="27"/>
      <c r="K10" s="28"/>
      <c r="L10" s="29"/>
      <c r="M10" s="29"/>
      <c r="N10" s="29"/>
      <c r="O10" s="28"/>
      <c r="P10" s="29"/>
      <c r="Q10" s="29"/>
      <c r="R10" s="30"/>
      <c r="S10" s="28"/>
      <c r="T10" s="29"/>
      <c r="U10" s="29"/>
      <c r="V10" s="27"/>
      <c r="W10" s="28"/>
      <c r="X10" s="29"/>
      <c r="Y10" s="29"/>
      <c r="Z10" s="29"/>
      <c r="AA10" s="28"/>
      <c r="AB10" s="29">
        <v>2</v>
      </c>
      <c r="AC10" s="29"/>
      <c r="AD10" s="27"/>
      <c r="AE10" s="28"/>
      <c r="AF10" s="29"/>
      <c r="AG10" s="29"/>
      <c r="AH10" s="27"/>
      <c r="AI10" s="31">
        <f t="shared" si="0"/>
        <v>2</v>
      </c>
      <c r="AJ10" s="28"/>
      <c r="AK10" s="29"/>
      <c r="AL10" s="29"/>
      <c r="AM10" s="27"/>
      <c r="AN10" s="28"/>
      <c r="AO10" s="29"/>
      <c r="AP10" s="29"/>
      <c r="AQ10" s="27"/>
      <c r="AR10" s="28"/>
      <c r="AS10" s="29"/>
      <c r="AT10" s="29">
        <v>4</v>
      </c>
      <c r="AU10" s="27"/>
      <c r="AV10" s="31">
        <f t="shared" si="1"/>
        <v>4</v>
      </c>
      <c r="AW10" s="34">
        <f t="shared" si="2"/>
        <v>6</v>
      </c>
    </row>
    <row r="11" spans="1:49" ht="16.5" thickBot="1">
      <c r="A11" s="18">
        <v>4</v>
      </c>
      <c r="B11" s="22" t="s">
        <v>31</v>
      </c>
      <c r="C11" s="28"/>
      <c r="D11" s="29"/>
      <c r="E11" s="29"/>
      <c r="F11" s="27"/>
      <c r="G11" s="28"/>
      <c r="H11" s="29"/>
      <c r="I11" s="29"/>
      <c r="J11" s="27"/>
      <c r="K11" s="28"/>
      <c r="L11" s="29"/>
      <c r="M11" s="29"/>
      <c r="N11" s="29"/>
      <c r="O11" s="28"/>
      <c r="P11" s="29"/>
      <c r="Q11" s="29"/>
      <c r="R11" s="30"/>
      <c r="S11" s="28"/>
      <c r="T11" s="29">
        <v>2</v>
      </c>
      <c r="U11" s="29"/>
      <c r="V11" s="27"/>
      <c r="W11" s="28"/>
      <c r="X11" s="29">
        <v>2</v>
      </c>
      <c r="Y11" s="29"/>
      <c r="Z11" s="29"/>
      <c r="AA11" s="28"/>
      <c r="AB11" s="29"/>
      <c r="AC11" s="29"/>
      <c r="AD11" s="27"/>
      <c r="AE11" s="28"/>
      <c r="AF11" s="29"/>
      <c r="AG11" s="29"/>
      <c r="AH11" s="27"/>
      <c r="AI11" s="31">
        <f t="shared" si="0"/>
        <v>4</v>
      </c>
      <c r="AJ11" s="28"/>
      <c r="AK11" s="29"/>
      <c r="AL11" s="29"/>
      <c r="AM11" s="27"/>
      <c r="AN11" s="28"/>
      <c r="AO11" s="29"/>
      <c r="AP11" s="29">
        <v>4</v>
      </c>
      <c r="AQ11" s="27"/>
      <c r="AR11" s="28"/>
      <c r="AS11" s="29"/>
      <c r="AT11" s="29">
        <v>2</v>
      </c>
      <c r="AU11" s="27"/>
      <c r="AV11" s="31">
        <f t="shared" si="1"/>
        <v>6</v>
      </c>
      <c r="AW11" s="34">
        <f t="shared" si="2"/>
        <v>10</v>
      </c>
    </row>
    <row r="12" spans="1:49" ht="16.5" thickBot="1">
      <c r="A12" s="18">
        <v>5</v>
      </c>
      <c r="B12" s="22" t="s">
        <v>32</v>
      </c>
      <c r="C12" s="28"/>
      <c r="D12" s="29"/>
      <c r="E12" s="29"/>
      <c r="F12" s="27"/>
      <c r="G12" s="28"/>
      <c r="H12" s="29"/>
      <c r="I12" s="29"/>
      <c r="J12" s="27"/>
      <c r="K12" s="28"/>
      <c r="L12" s="29"/>
      <c r="M12" s="29"/>
      <c r="N12" s="29"/>
      <c r="O12" s="28"/>
      <c r="P12" s="29"/>
      <c r="Q12" s="29"/>
      <c r="R12" s="30"/>
      <c r="S12" s="28"/>
      <c r="T12" s="29"/>
      <c r="U12" s="29"/>
      <c r="V12" s="27"/>
      <c r="W12" s="28"/>
      <c r="X12" s="29">
        <v>2</v>
      </c>
      <c r="Y12" s="29"/>
      <c r="Z12" s="29"/>
      <c r="AA12" s="28"/>
      <c r="AB12" s="29"/>
      <c r="AC12" s="29"/>
      <c r="AD12" s="27"/>
      <c r="AE12" s="28"/>
      <c r="AF12" s="29"/>
      <c r="AG12" s="29"/>
      <c r="AH12" s="27"/>
      <c r="AI12" s="31">
        <f t="shared" si="0"/>
        <v>2</v>
      </c>
      <c r="AJ12" s="28"/>
      <c r="AK12" s="29"/>
      <c r="AL12" s="29">
        <v>4</v>
      </c>
      <c r="AM12" s="27"/>
      <c r="AN12" s="28"/>
      <c r="AO12" s="29"/>
      <c r="AP12" s="29"/>
      <c r="AQ12" s="27"/>
      <c r="AR12" s="28"/>
      <c r="AS12" s="29"/>
      <c r="AT12" s="29"/>
      <c r="AU12" s="27"/>
      <c r="AV12" s="31">
        <f t="shared" si="1"/>
        <v>4</v>
      </c>
      <c r="AW12" s="34">
        <f t="shared" si="2"/>
        <v>6</v>
      </c>
    </row>
    <row r="13" spans="1:49" ht="16.5" thickBot="1">
      <c r="A13" s="18">
        <v>6</v>
      </c>
      <c r="B13" s="22" t="s">
        <v>33</v>
      </c>
      <c r="C13" s="28"/>
      <c r="D13" s="29"/>
      <c r="E13" s="29"/>
      <c r="F13" s="27">
        <v>3</v>
      </c>
      <c r="G13" s="28"/>
      <c r="H13" s="29"/>
      <c r="I13" s="29"/>
      <c r="J13" s="27">
        <v>2</v>
      </c>
      <c r="K13" s="28"/>
      <c r="L13" s="29"/>
      <c r="M13" s="29"/>
      <c r="N13" s="29">
        <v>1</v>
      </c>
      <c r="O13" s="28">
        <v>2</v>
      </c>
      <c r="P13" s="29"/>
      <c r="Q13" s="29"/>
      <c r="R13" s="30"/>
      <c r="S13" s="28">
        <v>2</v>
      </c>
      <c r="T13" s="29">
        <v>2</v>
      </c>
      <c r="U13" s="29"/>
      <c r="V13" s="27"/>
      <c r="W13" s="28"/>
      <c r="X13" s="29"/>
      <c r="Y13" s="29"/>
      <c r="Z13" s="29"/>
      <c r="AA13" s="28"/>
      <c r="AB13" s="29"/>
      <c r="AC13" s="29"/>
      <c r="AD13" s="27"/>
      <c r="AE13" s="28"/>
      <c r="AF13" s="29"/>
      <c r="AG13" s="29"/>
      <c r="AH13" s="27"/>
      <c r="AI13" s="31">
        <f t="shared" si="0"/>
        <v>12</v>
      </c>
      <c r="AJ13" s="28"/>
      <c r="AK13" s="29"/>
      <c r="AL13" s="29"/>
      <c r="AM13" s="27">
        <v>6</v>
      </c>
      <c r="AN13" s="28"/>
      <c r="AO13" s="29"/>
      <c r="AP13" s="29"/>
      <c r="AQ13" s="27"/>
      <c r="AR13" s="28"/>
      <c r="AS13" s="29"/>
      <c r="AT13" s="29"/>
      <c r="AU13" s="27"/>
      <c r="AV13" s="31">
        <f t="shared" si="1"/>
        <v>6</v>
      </c>
      <c r="AW13" s="34">
        <f t="shared" si="2"/>
        <v>18</v>
      </c>
    </row>
    <row r="14" spans="1:49" ht="16.5" thickBot="1">
      <c r="A14" s="18">
        <v>7</v>
      </c>
      <c r="B14" s="22" t="s">
        <v>34</v>
      </c>
      <c r="C14" s="28"/>
      <c r="D14" s="29"/>
      <c r="E14" s="29"/>
      <c r="F14" s="27"/>
      <c r="G14" s="28"/>
      <c r="H14" s="29"/>
      <c r="I14" s="29"/>
      <c r="J14" s="27"/>
      <c r="K14" s="28"/>
      <c r="L14" s="29"/>
      <c r="M14" s="29"/>
      <c r="N14" s="29"/>
      <c r="O14" s="28"/>
      <c r="P14" s="29"/>
      <c r="Q14" s="29"/>
      <c r="R14" s="30"/>
      <c r="S14" s="28"/>
      <c r="T14" s="29">
        <v>4</v>
      </c>
      <c r="U14" s="29"/>
      <c r="V14" s="27"/>
      <c r="W14" s="28"/>
      <c r="X14" s="29"/>
      <c r="Y14" s="29"/>
      <c r="Z14" s="29"/>
      <c r="AA14" s="28"/>
      <c r="AB14" s="29"/>
      <c r="AC14" s="29"/>
      <c r="AD14" s="27"/>
      <c r="AE14" s="28"/>
      <c r="AF14" s="29"/>
      <c r="AG14" s="29"/>
      <c r="AH14" s="27"/>
      <c r="AI14" s="31">
        <f t="shared" si="0"/>
        <v>4</v>
      </c>
      <c r="AJ14" s="28"/>
      <c r="AK14" s="29"/>
      <c r="AL14" s="29">
        <v>1</v>
      </c>
      <c r="AM14" s="27">
        <v>1</v>
      </c>
      <c r="AN14" s="28"/>
      <c r="AO14" s="29"/>
      <c r="AP14" s="29">
        <v>2</v>
      </c>
      <c r="AQ14" s="27"/>
      <c r="AR14" s="28"/>
      <c r="AS14" s="29"/>
      <c r="AT14" s="29"/>
      <c r="AU14" s="27"/>
      <c r="AV14" s="31">
        <f t="shared" si="1"/>
        <v>4</v>
      </c>
      <c r="AW14" s="34">
        <f t="shared" si="2"/>
        <v>8</v>
      </c>
    </row>
    <row r="15" spans="1:49" ht="16.5" thickBot="1">
      <c r="A15" s="18">
        <v>8</v>
      </c>
      <c r="B15" s="22" t="s">
        <v>35</v>
      </c>
      <c r="C15" s="28"/>
      <c r="D15" s="29"/>
      <c r="E15" s="29"/>
      <c r="F15" s="27"/>
      <c r="G15" s="28"/>
      <c r="H15" s="29"/>
      <c r="I15" s="29"/>
      <c r="J15" s="27"/>
      <c r="K15" s="28"/>
      <c r="L15" s="29"/>
      <c r="M15" s="29"/>
      <c r="N15" s="29"/>
      <c r="O15" s="28">
        <v>2</v>
      </c>
      <c r="P15" s="29"/>
      <c r="Q15" s="29"/>
      <c r="R15" s="30"/>
      <c r="S15" s="28"/>
      <c r="T15" s="29"/>
      <c r="U15" s="29"/>
      <c r="V15" s="27"/>
      <c r="W15" s="28"/>
      <c r="X15" s="29"/>
      <c r="Y15" s="29"/>
      <c r="Z15" s="29"/>
      <c r="AA15" s="28"/>
      <c r="AB15" s="29"/>
      <c r="AC15" s="29"/>
      <c r="AD15" s="27"/>
      <c r="AE15" s="28"/>
      <c r="AF15" s="29"/>
      <c r="AG15" s="29"/>
      <c r="AH15" s="27"/>
      <c r="AI15" s="31">
        <f t="shared" si="0"/>
        <v>2</v>
      </c>
      <c r="AJ15" s="28"/>
      <c r="AK15" s="29"/>
      <c r="AL15" s="29"/>
      <c r="AM15" s="27">
        <v>2</v>
      </c>
      <c r="AN15" s="28"/>
      <c r="AO15" s="29"/>
      <c r="AP15" s="29"/>
      <c r="AQ15" s="27"/>
      <c r="AR15" s="28"/>
      <c r="AS15" s="29"/>
      <c r="AT15" s="29"/>
      <c r="AU15" s="27"/>
      <c r="AV15" s="31">
        <f t="shared" si="1"/>
        <v>2</v>
      </c>
      <c r="AW15" s="34">
        <f t="shared" si="2"/>
        <v>4</v>
      </c>
    </row>
    <row r="16" spans="1:49" ht="16.5" thickBot="1">
      <c r="A16" s="18">
        <v>9</v>
      </c>
      <c r="B16" s="22" t="s">
        <v>36</v>
      </c>
      <c r="C16" s="28"/>
      <c r="D16" s="29"/>
      <c r="E16" s="29"/>
      <c r="F16" s="27"/>
      <c r="G16" s="28"/>
      <c r="H16" s="29"/>
      <c r="I16" s="29"/>
      <c r="J16" s="27"/>
      <c r="K16" s="28"/>
      <c r="L16" s="29"/>
      <c r="M16" s="29"/>
      <c r="N16" s="29"/>
      <c r="O16" s="28">
        <v>2</v>
      </c>
      <c r="P16" s="29"/>
      <c r="Q16" s="29"/>
      <c r="R16" s="30"/>
      <c r="S16" s="28"/>
      <c r="T16" s="29"/>
      <c r="U16" s="29"/>
      <c r="V16" s="27"/>
      <c r="W16" s="28"/>
      <c r="X16" s="29"/>
      <c r="Y16" s="29"/>
      <c r="Z16" s="29"/>
      <c r="AA16" s="28"/>
      <c r="AB16" s="29"/>
      <c r="AC16" s="29"/>
      <c r="AD16" s="27"/>
      <c r="AE16" s="28"/>
      <c r="AF16" s="29"/>
      <c r="AG16" s="29"/>
      <c r="AH16" s="27"/>
      <c r="AI16" s="31">
        <f t="shared" si="0"/>
        <v>2</v>
      </c>
      <c r="AJ16" s="28"/>
      <c r="AK16" s="29"/>
      <c r="AL16" s="29"/>
      <c r="AM16" s="27"/>
      <c r="AN16" s="28"/>
      <c r="AO16" s="29"/>
      <c r="AP16" s="29"/>
      <c r="AQ16" s="27"/>
      <c r="AR16" s="28"/>
      <c r="AS16" s="29"/>
      <c r="AT16" s="29"/>
      <c r="AU16" s="27"/>
      <c r="AV16" s="31">
        <f t="shared" si="1"/>
        <v>0</v>
      </c>
      <c r="AW16" s="34">
        <f t="shared" si="2"/>
        <v>2</v>
      </c>
    </row>
    <row r="17" spans="1:49" ht="16.5" thickBot="1">
      <c r="A17" s="18">
        <v>10</v>
      </c>
      <c r="B17" s="22" t="s">
        <v>37</v>
      </c>
      <c r="C17" s="28"/>
      <c r="D17" s="29"/>
      <c r="E17" s="29"/>
      <c r="F17" s="27"/>
      <c r="G17" s="28"/>
      <c r="H17" s="29"/>
      <c r="I17" s="29"/>
      <c r="J17" s="27"/>
      <c r="K17" s="28"/>
      <c r="L17" s="29"/>
      <c r="M17" s="29"/>
      <c r="N17" s="29"/>
      <c r="O17" s="28">
        <v>2</v>
      </c>
      <c r="P17" s="29"/>
      <c r="Q17" s="29"/>
      <c r="R17" s="30"/>
      <c r="S17" s="28"/>
      <c r="T17" s="29"/>
      <c r="U17" s="29"/>
      <c r="V17" s="27"/>
      <c r="W17" s="28"/>
      <c r="X17" s="29"/>
      <c r="Y17" s="29"/>
      <c r="Z17" s="29"/>
      <c r="AA17" s="28"/>
      <c r="AB17" s="29"/>
      <c r="AC17" s="29"/>
      <c r="AD17" s="27"/>
      <c r="AE17" s="28"/>
      <c r="AF17" s="29"/>
      <c r="AG17" s="29"/>
      <c r="AH17" s="27"/>
      <c r="AI17" s="31">
        <f t="shared" si="0"/>
        <v>2</v>
      </c>
      <c r="AJ17" s="28"/>
      <c r="AK17" s="29"/>
      <c r="AL17" s="29"/>
      <c r="AM17" s="27"/>
      <c r="AN17" s="28"/>
      <c r="AO17" s="29"/>
      <c r="AP17" s="29"/>
      <c r="AQ17" s="27"/>
      <c r="AR17" s="28"/>
      <c r="AS17" s="29"/>
      <c r="AT17" s="29"/>
      <c r="AU17" s="27"/>
      <c r="AV17" s="31">
        <f t="shared" si="1"/>
        <v>0</v>
      </c>
      <c r="AW17" s="34">
        <f t="shared" si="2"/>
        <v>2</v>
      </c>
    </row>
    <row r="18" spans="1:49" ht="16.5" thickBot="1">
      <c r="A18" s="18">
        <v>11</v>
      </c>
      <c r="B18" s="22" t="s">
        <v>47</v>
      </c>
      <c r="C18" s="28"/>
      <c r="D18" s="29"/>
      <c r="E18" s="29"/>
      <c r="F18" s="27"/>
      <c r="G18" s="28"/>
      <c r="H18" s="29"/>
      <c r="I18" s="29"/>
      <c r="J18" s="27"/>
      <c r="K18" s="28"/>
      <c r="L18" s="29"/>
      <c r="M18" s="29"/>
      <c r="N18" s="29"/>
      <c r="O18" s="28"/>
      <c r="P18" s="29"/>
      <c r="Q18" s="29"/>
      <c r="R18" s="30"/>
      <c r="S18" s="28"/>
      <c r="T18" s="29"/>
      <c r="U18" s="29"/>
      <c r="V18" s="27"/>
      <c r="W18" s="28"/>
      <c r="X18" s="29"/>
      <c r="Y18" s="29"/>
      <c r="Z18" s="29"/>
      <c r="AA18" s="28"/>
      <c r="AB18" s="29"/>
      <c r="AC18" s="29"/>
      <c r="AD18" s="27"/>
      <c r="AE18" s="28"/>
      <c r="AF18" s="29"/>
      <c r="AG18" s="29"/>
      <c r="AH18" s="27"/>
      <c r="AI18" s="31">
        <f t="shared" si="0"/>
        <v>0</v>
      </c>
      <c r="AJ18" s="28"/>
      <c r="AK18" s="29"/>
      <c r="AL18" s="29"/>
      <c r="AM18" s="27">
        <v>2</v>
      </c>
      <c r="AN18" s="28"/>
      <c r="AO18" s="29"/>
      <c r="AP18" s="29"/>
      <c r="AQ18" s="27"/>
      <c r="AR18" s="28"/>
      <c r="AS18" s="29"/>
      <c r="AT18" s="29"/>
      <c r="AU18" s="27"/>
      <c r="AV18" s="31">
        <f t="shared" si="1"/>
        <v>2</v>
      </c>
      <c r="AW18" s="34">
        <f t="shared" si="2"/>
        <v>2</v>
      </c>
    </row>
    <row r="19" spans="1:49" ht="16.5" thickBot="1">
      <c r="A19" s="18">
        <v>12</v>
      </c>
      <c r="B19" s="22" t="s">
        <v>38</v>
      </c>
      <c r="C19" s="28"/>
      <c r="D19" s="29"/>
      <c r="E19" s="29"/>
      <c r="F19" s="27"/>
      <c r="G19" s="28"/>
      <c r="H19" s="29"/>
      <c r="I19" s="29"/>
      <c r="J19" s="27"/>
      <c r="K19" s="28"/>
      <c r="L19" s="29"/>
      <c r="M19" s="29"/>
      <c r="N19" s="29"/>
      <c r="O19" s="28"/>
      <c r="P19" s="29"/>
      <c r="Q19" s="29"/>
      <c r="R19" s="30"/>
      <c r="S19" s="28"/>
      <c r="T19" s="29"/>
      <c r="U19" s="29"/>
      <c r="V19" s="27"/>
      <c r="W19" s="28"/>
      <c r="X19" s="29"/>
      <c r="Y19" s="29"/>
      <c r="Z19" s="29"/>
      <c r="AA19" s="28"/>
      <c r="AB19" s="29"/>
      <c r="AC19" s="29"/>
      <c r="AD19" s="27"/>
      <c r="AE19" s="28"/>
      <c r="AF19" s="29"/>
      <c r="AG19" s="29"/>
      <c r="AH19" s="27"/>
      <c r="AI19" s="31">
        <f t="shared" si="0"/>
        <v>0</v>
      </c>
      <c r="AJ19" s="28"/>
      <c r="AK19" s="29"/>
      <c r="AL19" s="29"/>
      <c r="AM19" s="27"/>
      <c r="AN19" s="28"/>
      <c r="AO19" s="29"/>
      <c r="AP19" s="29"/>
      <c r="AQ19" s="27"/>
      <c r="AR19" s="28"/>
      <c r="AS19" s="29"/>
      <c r="AT19" s="29"/>
      <c r="AU19" s="27"/>
      <c r="AV19" s="31">
        <f t="shared" si="1"/>
        <v>0</v>
      </c>
      <c r="AW19" s="34">
        <f t="shared" si="2"/>
        <v>0</v>
      </c>
    </row>
    <row r="20" spans="1:49" ht="16.5" thickBot="1">
      <c r="A20" s="18">
        <v>13</v>
      </c>
      <c r="B20" s="22" t="s">
        <v>48</v>
      </c>
      <c r="C20" s="28"/>
      <c r="D20" s="29"/>
      <c r="E20" s="29"/>
      <c r="F20" s="27"/>
      <c r="G20" s="28"/>
      <c r="H20" s="29"/>
      <c r="I20" s="29"/>
      <c r="J20" s="27"/>
      <c r="K20" s="28"/>
      <c r="L20" s="29"/>
      <c r="M20" s="29"/>
      <c r="N20" s="29"/>
      <c r="O20" s="28"/>
      <c r="P20" s="29"/>
      <c r="Q20" s="29"/>
      <c r="R20" s="30"/>
      <c r="S20" s="28"/>
      <c r="T20" s="29"/>
      <c r="U20" s="29"/>
      <c r="V20" s="27"/>
      <c r="W20" s="28"/>
      <c r="X20" s="29"/>
      <c r="Y20" s="29"/>
      <c r="Z20" s="29"/>
      <c r="AA20" s="28"/>
      <c r="AB20" s="29"/>
      <c r="AC20" s="29"/>
      <c r="AD20" s="27"/>
      <c r="AE20" s="28"/>
      <c r="AF20" s="29"/>
      <c r="AG20" s="29"/>
      <c r="AH20" s="27"/>
      <c r="AI20" s="31">
        <f t="shared" si="0"/>
        <v>0</v>
      </c>
      <c r="AJ20" s="28"/>
      <c r="AK20" s="29"/>
      <c r="AL20" s="29"/>
      <c r="AM20" s="27"/>
      <c r="AN20" s="28"/>
      <c r="AO20" s="29"/>
      <c r="AP20" s="29"/>
      <c r="AQ20" s="27"/>
      <c r="AR20" s="28"/>
      <c r="AS20" s="29"/>
      <c r="AT20" s="29"/>
      <c r="AU20" s="27"/>
      <c r="AV20" s="31">
        <f t="shared" si="1"/>
        <v>0</v>
      </c>
      <c r="AW20" s="34">
        <f t="shared" si="2"/>
        <v>0</v>
      </c>
    </row>
    <row r="21" spans="1:49" ht="16.5" thickBot="1">
      <c r="A21" s="18">
        <v>14</v>
      </c>
      <c r="B21" s="22" t="s">
        <v>49</v>
      </c>
      <c r="C21" s="28"/>
      <c r="D21" s="29"/>
      <c r="E21" s="29"/>
      <c r="F21" s="27"/>
      <c r="G21" s="28"/>
      <c r="H21" s="29"/>
      <c r="I21" s="29"/>
      <c r="J21" s="27"/>
      <c r="K21" s="28"/>
      <c r="L21" s="29"/>
      <c r="M21" s="29"/>
      <c r="N21" s="29"/>
      <c r="O21" s="28"/>
      <c r="P21" s="29"/>
      <c r="Q21" s="29"/>
      <c r="R21" s="30"/>
      <c r="S21" s="28"/>
      <c r="T21" s="29"/>
      <c r="U21" s="29"/>
      <c r="V21" s="27"/>
      <c r="W21" s="28"/>
      <c r="X21" s="29"/>
      <c r="Y21" s="29"/>
      <c r="Z21" s="29"/>
      <c r="AA21" s="28"/>
      <c r="AB21" s="29"/>
      <c r="AC21" s="29"/>
      <c r="AD21" s="27"/>
      <c r="AE21" s="28"/>
      <c r="AF21" s="29"/>
      <c r="AG21" s="29"/>
      <c r="AH21" s="27"/>
      <c r="AI21" s="31">
        <f t="shared" si="0"/>
        <v>0</v>
      </c>
      <c r="AJ21" s="28"/>
      <c r="AK21" s="29"/>
      <c r="AL21" s="29"/>
      <c r="AM21" s="27"/>
      <c r="AN21" s="28"/>
      <c r="AO21" s="29"/>
      <c r="AP21" s="29"/>
      <c r="AQ21" s="27"/>
      <c r="AR21" s="28"/>
      <c r="AS21" s="29"/>
      <c r="AT21" s="29"/>
      <c r="AU21" s="27"/>
      <c r="AV21" s="31">
        <f t="shared" si="1"/>
        <v>0</v>
      </c>
      <c r="AW21" s="34">
        <f t="shared" si="2"/>
        <v>0</v>
      </c>
    </row>
    <row r="22" spans="1:49" ht="16.5" thickBot="1">
      <c r="A22" s="18">
        <v>15</v>
      </c>
      <c r="B22" s="22" t="s">
        <v>50</v>
      </c>
      <c r="C22" s="28"/>
      <c r="D22" s="29"/>
      <c r="E22" s="29"/>
      <c r="F22" s="27"/>
      <c r="G22" s="28"/>
      <c r="H22" s="29"/>
      <c r="I22" s="29"/>
      <c r="J22" s="27"/>
      <c r="K22" s="28"/>
      <c r="L22" s="29"/>
      <c r="M22" s="29"/>
      <c r="N22" s="29"/>
      <c r="O22" s="28"/>
      <c r="P22" s="29"/>
      <c r="Q22" s="29"/>
      <c r="R22" s="30"/>
      <c r="S22" s="28"/>
      <c r="T22" s="29"/>
      <c r="U22" s="29"/>
      <c r="V22" s="27"/>
      <c r="W22" s="28"/>
      <c r="X22" s="29"/>
      <c r="Y22" s="29"/>
      <c r="Z22" s="29"/>
      <c r="AA22" s="28"/>
      <c r="AB22" s="29"/>
      <c r="AC22" s="29"/>
      <c r="AD22" s="27"/>
      <c r="AE22" s="28"/>
      <c r="AF22" s="29"/>
      <c r="AG22" s="29"/>
      <c r="AH22" s="27"/>
      <c r="AI22" s="31">
        <f t="shared" si="0"/>
        <v>0</v>
      </c>
      <c r="AJ22" s="28"/>
      <c r="AK22" s="29"/>
      <c r="AL22" s="29">
        <v>2</v>
      </c>
      <c r="AM22" s="27"/>
      <c r="AN22" s="28"/>
      <c r="AO22" s="29"/>
      <c r="AP22" s="29"/>
      <c r="AQ22" s="27"/>
      <c r="AR22" s="28"/>
      <c r="AS22" s="29"/>
      <c r="AT22" s="29"/>
      <c r="AU22" s="27"/>
      <c r="AV22" s="31">
        <f t="shared" si="1"/>
        <v>2</v>
      </c>
      <c r="AW22" s="34">
        <f t="shared" si="2"/>
        <v>2</v>
      </c>
    </row>
    <row r="23" spans="1:49" s="21" customFormat="1" ht="16.5" thickBot="1">
      <c r="A23" s="211" t="s">
        <v>11</v>
      </c>
      <c r="B23" s="212"/>
      <c r="C23" s="31">
        <f>SUM(C7:C22)</f>
        <v>0</v>
      </c>
      <c r="D23" s="31">
        <f t="shared" ref="D23:G23" si="3">SUM(D7:D22)</f>
        <v>0</v>
      </c>
      <c r="E23" s="31">
        <f t="shared" si="3"/>
        <v>0</v>
      </c>
      <c r="F23" s="31">
        <f t="shared" si="3"/>
        <v>3</v>
      </c>
      <c r="G23" s="31">
        <f t="shared" si="3"/>
        <v>0</v>
      </c>
      <c r="H23" s="31">
        <f t="shared" ref="H23" si="4">SUM(H7:H22)</f>
        <v>0</v>
      </c>
      <c r="I23" s="31">
        <f t="shared" ref="I23" si="5">SUM(I7:I22)</f>
        <v>0</v>
      </c>
      <c r="J23" s="31">
        <f t="shared" ref="J23:K23" si="6">SUM(J7:J22)</f>
        <v>2</v>
      </c>
      <c r="K23" s="31">
        <f t="shared" si="6"/>
        <v>0</v>
      </c>
      <c r="L23" s="31">
        <f t="shared" ref="L23" si="7">SUM(L7:L22)</f>
        <v>0</v>
      </c>
      <c r="M23" s="31">
        <f t="shared" ref="M23" si="8">SUM(M7:M22)</f>
        <v>0</v>
      </c>
      <c r="N23" s="31">
        <f t="shared" ref="N23" si="9">SUM(N7:N22)</f>
        <v>1</v>
      </c>
      <c r="O23" s="31">
        <f t="shared" ref="O23" si="10">SUM(O7:O22)</f>
        <v>8</v>
      </c>
      <c r="P23" s="31">
        <f t="shared" ref="P23" si="11">SUM(P7:P22)</f>
        <v>2</v>
      </c>
      <c r="Q23" s="31">
        <f t="shared" ref="Q23:R23" si="12">SUM(Q7:Q22)</f>
        <v>0</v>
      </c>
      <c r="R23" s="31">
        <f t="shared" si="12"/>
        <v>0</v>
      </c>
      <c r="S23" s="31">
        <f t="shared" ref="S23" si="13">SUM(S7:S22)</f>
        <v>2</v>
      </c>
      <c r="T23" s="31">
        <f t="shared" ref="T23:U23" si="14">SUM(T7:T22)</f>
        <v>10</v>
      </c>
      <c r="U23" s="31">
        <f t="shared" si="14"/>
        <v>0</v>
      </c>
      <c r="V23" s="31">
        <f t="shared" ref="V23" si="15">SUM(V7:V22)</f>
        <v>0</v>
      </c>
      <c r="W23" s="31">
        <f t="shared" ref="W23" si="16">SUM(W7:W22)</f>
        <v>0</v>
      </c>
      <c r="X23" s="31">
        <f t="shared" ref="X23:Y23" si="17">SUM(X7:X22)</f>
        <v>6</v>
      </c>
      <c r="Y23" s="31">
        <f t="shared" si="17"/>
        <v>0</v>
      </c>
      <c r="Z23" s="31">
        <f t="shared" ref="Z23" si="18">SUM(Z7:Z22)</f>
        <v>0</v>
      </c>
      <c r="AA23" s="31">
        <f t="shared" ref="AA23:AB23" si="19">SUM(AA7:AA22)</f>
        <v>0</v>
      </c>
      <c r="AB23" s="31">
        <f t="shared" si="19"/>
        <v>4</v>
      </c>
      <c r="AC23" s="31">
        <f t="shared" ref="AC23" si="20">SUM(AC7:AC22)</f>
        <v>0</v>
      </c>
      <c r="AD23" s="31">
        <f t="shared" ref="AD23" si="21">SUM(AD7:AD22)</f>
        <v>0</v>
      </c>
      <c r="AE23" s="31">
        <f t="shared" ref="AE23:AF23" si="22">SUM(AE7:AE22)</f>
        <v>0</v>
      </c>
      <c r="AF23" s="31">
        <f t="shared" si="22"/>
        <v>2</v>
      </c>
      <c r="AG23" s="31">
        <f t="shared" ref="AG23" si="23">SUM(AG7:AG22)</f>
        <v>0</v>
      </c>
      <c r="AH23" s="31">
        <f t="shared" ref="AH23" si="24">SUM(AH7:AH22)</f>
        <v>0</v>
      </c>
      <c r="AI23" s="32">
        <f t="shared" ref="AI23:AV23" si="25">SUM(AI8:AI22)</f>
        <v>40</v>
      </c>
      <c r="AJ23" s="31">
        <f t="shared" si="25"/>
        <v>0</v>
      </c>
      <c r="AK23" s="31">
        <f t="shared" si="25"/>
        <v>0</v>
      </c>
      <c r="AL23" s="31">
        <f t="shared" si="25"/>
        <v>11</v>
      </c>
      <c r="AM23" s="31">
        <f t="shared" si="25"/>
        <v>11</v>
      </c>
      <c r="AN23" s="31">
        <f t="shared" si="25"/>
        <v>0</v>
      </c>
      <c r="AO23" s="31">
        <f t="shared" si="25"/>
        <v>0</v>
      </c>
      <c r="AP23" s="31">
        <f t="shared" si="25"/>
        <v>8</v>
      </c>
      <c r="AQ23" s="31">
        <f t="shared" si="25"/>
        <v>0</v>
      </c>
      <c r="AR23" s="31">
        <f t="shared" si="25"/>
        <v>0</v>
      </c>
      <c r="AS23" s="31">
        <f t="shared" si="25"/>
        <v>0</v>
      </c>
      <c r="AT23" s="31">
        <f t="shared" si="25"/>
        <v>10</v>
      </c>
      <c r="AU23" s="31">
        <f t="shared" si="25"/>
        <v>0</v>
      </c>
      <c r="AV23" s="33">
        <f t="shared" si="25"/>
        <v>40</v>
      </c>
      <c r="AW23" s="35">
        <f t="shared" si="2"/>
        <v>80</v>
      </c>
    </row>
    <row r="24" spans="1:49" ht="15.75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39"/>
      <c r="AV24" s="25"/>
    </row>
    <row r="25" spans="1:49">
      <c r="K25" s="11" t="s">
        <v>39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82">
        <v>43004</v>
      </c>
      <c r="Y25" s="182"/>
      <c r="Z25" s="182"/>
      <c r="AI25" s="40"/>
      <c r="AJ25" s="20"/>
      <c r="AK25" s="20"/>
      <c r="AL25" s="20"/>
    </row>
  </sheetData>
  <mergeCells count="25">
    <mergeCell ref="AO1:AW3"/>
    <mergeCell ref="A1:AN1"/>
    <mergeCell ref="A2:AN2"/>
    <mergeCell ref="A3:AN3"/>
    <mergeCell ref="AE6:AH6"/>
    <mergeCell ref="W6:Z6"/>
    <mergeCell ref="K6:N6"/>
    <mergeCell ref="AA6:AD6"/>
    <mergeCell ref="AW5:AW7"/>
    <mergeCell ref="AI6:AI7"/>
    <mergeCell ref="AV6:AV7"/>
    <mergeCell ref="AR6:AU6"/>
    <mergeCell ref="AJ6:AM6"/>
    <mergeCell ref="AN6:AQ6"/>
    <mergeCell ref="AJ5:AV5"/>
    <mergeCell ref="A7:B7"/>
    <mergeCell ref="X25:Z25"/>
    <mergeCell ref="G6:J6"/>
    <mergeCell ref="C6:F6"/>
    <mergeCell ref="O6:R6"/>
    <mergeCell ref="A23:B23"/>
    <mergeCell ref="A5:A6"/>
    <mergeCell ref="B5:B6"/>
    <mergeCell ref="C5:AI5"/>
    <mergeCell ref="S6:V6"/>
  </mergeCells>
  <printOptions horizontalCentered="1"/>
  <pageMargins left="0.31496062992125984" right="0.31496062992125984" top="0.35433070866141736" bottom="0.35433070866141736" header="0.31496062992125984" footer="0.31496062992125984"/>
  <pageSetup paperSize="8" scale="6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6"/>
  <sheetViews>
    <sheetView view="pageBreakPreview" zoomScale="60" zoomScaleNormal="106" workbookViewId="0">
      <selection activeCell="D1" sqref="D1"/>
    </sheetView>
  </sheetViews>
  <sheetFormatPr defaultRowHeight="15"/>
  <sheetData>
    <row r="1" spans="2:12" ht="15.75" thickBot="1"/>
    <row r="2" spans="2:12">
      <c r="B2" s="64"/>
      <c r="C2" s="65" t="s">
        <v>86</v>
      </c>
      <c r="D2" s="65"/>
      <c r="E2" s="65"/>
      <c r="F2" s="65"/>
      <c r="G2" s="65"/>
      <c r="H2" s="66"/>
      <c r="I2" s="66"/>
      <c r="J2" s="66"/>
      <c r="K2" s="66"/>
      <c r="L2" s="67"/>
    </row>
    <row r="3" spans="2:12">
      <c r="B3" s="68"/>
      <c r="C3" s="69"/>
      <c r="D3" s="69"/>
      <c r="E3" s="69"/>
      <c r="F3" s="69"/>
      <c r="G3" s="69"/>
      <c r="H3" s="69"/>
      <c r="I3" s="69"/>
      <c r="J3" s="69"/>
      <c r="K3" s="69"/>
      <c r="L3" s="70"/>
    </row>
    <row r="4" spans="2:12">
      <c r="B4" s="68"/>
      <c r="C4" s="69"/>
      <c r="D4" s="69"/>
      <c r="E4" s="71" t="s">
        <v>87</v>
      </c>
      <c r="F4" s="71"/>
      <c r="G4" s="71"/>
      <c r="H4" s="72"/>
      <c r="I4" s="69"/>
      <c r="J4" s="69"/>
      <c r="K4" s="69"/>
      <c r="L4" s="70"/>
    </row>
    <row r="5" spans="2:12">
      <c r="B5" s="68"/>
      <c r="C5" s="73" t="s">
        <v>88</v>
      </c>
      <c r="D5" s="72"/>
      <c r="E5" s="74" t="s">
        <v>89</v>
      </c>
      <c r="F5" s="72"/>
      <c r="G5" s="72"/>
      <c r="H5" s="72"/>
      <c r="I5" s="69"/>
      <c r="J5" s="69"/>
      <c r="K5" s="69"/>
      <c r="L5" s="70"/>
    </row>
    <row r="6" spans="2:12">
      <c r="B6" s="68"/>
      <c r="C6" s="73" t="s">
        <v>90</v>
      </c>
      <c r="D6" s="75"/>
      <c r="E6" s="74" t="s">
        <v>91</v>
      </c>
      <c r="F6" s="69"/>
      <c r="G6" s="69"/>
      <c r="H6" s="76"/>
      <c r="I6" s="69"/>
      <c r="J6" s="69"/>
      <c r="K6" s="69"/>
      <c r="L6" s="70"/>
    </row>
    <row r="7" spans="2:12">
      <c r="B7" s="68"/>
      <c r="C7" s="73" t="s">
        <v>92</v>
      </c>
      <c r="D7" s="77"/>
      <c r="E7" s="178" t="s">
        <v>93</v>
      </c>
      <c r="F7" s="178"/>
      <c r="G7" s="178"/>
      <c r="H7" s="178"/>
      <c r="I7" s="178"/>
      <c r="J7" s="178"/>
      <c r="K7" s="178"/>
      <c r="L7" s="70"/>
    </row>
    <row r="8" spans="2:12">
      <c r="B8" s="68"/>
      <c r="C8" s="73"/>
      <c r="D8" s="77"/>
      <c r="E8" s="74"/>
      <c r="F8" s="74"/>
      <c r="G8" s="74"/>
      <c r="H8" s="78"/>
      <c r="I8" s="69"/>
      <c r="J8" s="69"/>
      <c r="K8" s="69"/>
      <c r="L8" s="70"/>
    </row>
    <row r="9" spans="2:12">
      <c r="B9" s="68"/>
      <c r="C9" s="73"/>
      <c r="D9" s="77"/>
      <c r="E9" s="178"/>
      <c r="F9" s="178"/>
      <c r="G9" s="178"/>
      <c r="H9" s="178"/>
      <c r="I9" s="178"/>
      <c r="J9" s="178"/>
      <c r="K9" s="178"/>
      <c r="L9" s="70"/>
    </row>
    <row r="10" spans="2:12">
      <c r="B10" s="68"/>
      <c r="C10" s="72"/>
      <c r="D10" s="72"/>
      <c r="E10" s="79"/>
      <c r="F10" s="79"/>
      <c r="G10" s="79"/>
      <c r="H10" s="79"/>
      <c r="I10" s="69"/>
      <c r="J10" s="69"/>
      <c r="K10" s="69"/>
      <c r="L10" s="70"/>
    </row>
    <row r="11" spans="2:12">
      <c r="B11" s="68"/>
      <c r="C11" s="72"/>
      <c r="D11" s="72"/>
      <c r="E11" s="76" t="s">
        <v>94</v>
      </c>
      <c r="F11" s="76"/>
      <c r="G11" s="76"/>
      <c r="H11" s="76"/>
      <c r="I11" s="69"/>
      <c r="J11" s="69"/>
      <c r="K11" s="69"/>
      <c r="L11" s="70"/>
    </row>
    <row r="12" spans="2:12">
      <c r="B12" s="68"/>
      <c r="C12" s="72"/>
      <c r="D12" s="72"/>
      <c r="E12" s="76" t="s">
        <v>95</v>
      </c>
      <c r="F12" s="76"/>
      <c r="G12" s="76"/>
      <c r="H12" s="76"/>
      <c r="I12" s="69"/>
      <c r="J12" s="69"/>
      <c r="K12" s="69"/>
      <c r="L12" s="70"/>
    </row>
    <row r="13" spans="2:12">
      <c r="B13" s="68"/>
      <c r="C13" s="72"/>
      <c r="D13" s="72"/>
      <c r="E13" s="76" t="s">
        <v>96</v>
      </c>
      <c r="F13" s="76"/>
      <c r="G13" s="76"/>
      <c r="H13" s="76"/>
      <c r="I13" s="69"/>
      <c r="J13" s="69"/>
      <c r="K13" s="69"/>
      <c r="L13" s="70"/>
    </row>
    <row r="14" spans="2:12">
      <c r="B14" s="68"/>
      <c r="C14" s="72"/>
      <c r="D14" s="72"/>
      <c r="E14" s="72" t="s">
        <v>97</v>
      </c>
      <c r="F14" s="76"/>
      <c r="G14" s="76"/>
      <c r="H14" s="76"/>
      <c r="I14" s="69"/>
      <c r="J14" s="69"/>
      <c r="K14" s="69"/>
      <c r="L14" s="70"/>
    </row>
    <row r="15" spans="2:12">
      <c r="B15" s="68"/>
      <c r="C15" s="72"/>
      <c r="D15" s="72"/>
      <c r="E15" s="72"/>
      <c r="F15" s="72"/>
      <c r="G15" s="72"/>
      <c r="H15" s="72"/>
      <c r="I15" s="69"/>
      <c r="J15" s="69"/>
      <c r="K15" s="69"/>
      <c r="L15" s="70"/>
    </row>
    <row r="16" spans="2:12">
      <c r="B16" s="68"/>
      <c r="C16" s="72"/>
      <c r="D16" s="72"/>
      <c r="E16" s="80" t="s">
        <v>98</v>
      </c>
      <c r="F16" s="81"/>
      <c r="G16" s="81"/>
      <c r="H16" s="81"/>
      <c r="I16" s="69"/>
      <c r="J16" s="69"/>
      <c r="K16" s="69"/>
      <c r="L16" s="70"/>
    </row>
    <row r="17" spans="2:12">
      <c r="B17" s="68"/>
      <c r="C17" s="72"/>
      <c r="D17" s="72"/>
      <c r="E17" s="80"/>
      <c r="F17" s="81"/>
      <c r="G17" s="81"/>
      <c r="H17" s="81"/>
      <c r="I17" s="69"/>
      <c r="J17" s="69"/>
      <c r="K17" s="69"/>
      <c r="L17" s="70"/>
    </row>
    <row r="18" spans="2:12" ht="15.75" thickBot="1">
      <c r="B18" s="82"/>
      <c r="C18" s="83"/>
      <c r="D18" s="83"/>
      <c r="E18" s="84"/>
      <c r="F18" s="84"/>
      <c r="G18" s="84"/>
      <c r="H18" s="84"/>
      <c r="I18" s="84"/>
      <c r="J18" s="84"/>
      <c r="K18" s="84"/>
      <c r="L18" s="85"/>
    </row>
    <row r="20" spans="2:12" ht="15.75" thickBot="1"/>
    <row r="21" spans="2:12" ht="15.75" thickBot="1">
      <c r="B21" s="152" t="s">
        <v>99</v>
      </c>
      <c r="C21" s="153"/>
      <c r="D21" s="153"/>
      <c r="E21" s="153"/>
      <c r="F21" s="154"/>
    </row>
    <row r="22" spans="2:12">
      <c r="B22" s="232" t="s">
        <v>100</v>
      </c>
      <c r="C22" s="157" t="s">
        <v>101</v>
      </c>
      <c r="D22" s="158"/>
      <c r="E22" s="158"/>
      <c r="F22" s="159"/>
    </row>
    <row r="23" spans="2:12" ht="15.75" thickBot="1">
      <c r="B23" s="233"/>
      <c r="C23" s="160"/>
      <c r="D23" s="161"/>
      <c r="E23" s="161"/>
      <c r="F23" s="162"/>
    </row>
    <row r="24" spans="2:12" ht="15.75" thickBot="1">
      <c r="B24" s="233"/>
      <c r="C24" s="235" t="s">
        <v>102</v>
      </c>
      <c r="D24" s="236"/>
      <c r="E24" s="165" t="s">
        <v>103</v>
      </c>
      <c r="F24" s="166"/>
    </row>
    <row r="25" spans="2:12" ht="26.25" thickBot="1">
      <c r="B25" s="234"/>
      <c r="C25" s="86" t="s">
        <v>104</v>
      </c>
      <c r="D25" s="87" t="s">
        <v>105</v>
      </c>
      <c r="E25" s="167"/>
      <c r="F25" s="168"/>
    </row>
    <row r="26" spans="2:12" ht="15.75" thickBot="1">
      <c r="B26" s="169" t="s">
        <v>106</v>
      </c>
      <c r="C26" s="170"/>
      <c r="D26" s="170"/>
      <c r="E26" s="170"/>
      <c r="F26" s="171"/>
    </row>
    <row r="27" spans="2:12">
      <c r="B27" s="92">
        <v>25</v>
      </c>
      <c r="C27" s="61"/>
      <c r="D27" s="61">
        <v>12</v>
      </c>
      <c r="E27" s="237">
        <f>SUM(C27:D27)</f>
        <v>12</v>
      </c>
      <c r="F27" s="238"/>
    </row>
    <row r="28" spans="2:12">
      <c r="B28" s="93">
        <v>57</v>
      </c>
      <c r="C28" s="61">
        <v>34</v>
      </c>
      <c r="D28" s="61">
        <v>33</v>
      </c>
      <c r="E28" s="172">
        <f>SUM(C28:D28)</f>
        <v>67</v>
      </c>
      <c r="F28" s="173"/>
    </row>
    <row r="29" spans="2:12">
      <c r="B29" s="93">
        <v>76</v>
      </c>
      <c r="C29" s="61"/>
      <c r="D29" s="61">
        <v>379</v>
      </c>
      <c r="E29" s="172">
        <f>SUM(C29:D29)</f>
        <v>379</v>
      </c>
      <c r="F29" s="173"/>
    </row>
    <row r="30" spans="2:12">
      <c r="B30" s="93">
        <v>89</v>
      </c>
      <c r="C30" s="61">
        <v>3</v>
      </c>
      <c r="D30" s="61">
        <v>125</v>
      </c>
      <c r="E30" s="172">
        <f>SUM(C30:D30)</f>
        <v>128</v>
      </c>
      <c r="F30" s="173"/>
    </row>
    <row r="31" spans="2:12">
      <c r="B31" s="93">
        <v>108</v>
      </c>
      <c r="C31" s="61">
        <v>60</v>
      </c>
      <c r="D31" s="61">
        <v>114</v>
      </c>
      <c r="E31" s="172">
        <f>C31+D31</f>
        <v>174</v>
      </c>
      <c r="F31" s="173"/>
    </row>
    <row r="32" spans="2:12">
      <c r="B32" s="93">
        <v>133</v>
      </c>
      <c r="C32" s="61"/>
      <c r="D32" s="61">
        <v>171</v>
      </c>
      <c r="E32" s="172">
        <f>C32+D32</f>
        <v>171</v>
      </c>
      <c r="F32" s="173"/>
    </row>
    <row r="33" spans="2:6">
      <c r="B33" s="93">
        <v>159</v>
      </c>
      <c r="C33" s="61"/>
      <c r="D33" s="61">
        <v>35</v>
      </c>
      <c r="E33" s="172"/>
      <c r="F33" s="173"/>
    </row>
    <row r="34" spans="2:6" ht="15.75" thickBot="1">
      <c r="B34" s="94">
        <v>219</v>
      </c>
      <c r="C34" s="61"/>
      <c r="D34" s="61">
        <v>90</v>
      </c>
      <c r="E34" s="230">
        <f>C34+D34</f>
        <v>90</v>
      </c>
      <c r="F34" s="231"/>
    </row>
    <row r="35" spans="2:6" ht="15.75" thickBot="1">
      <c r="B35" s="88" t="s">
        <v>107</v>
      </c>
      <c r="C35" s="89">
        <f>SUM(C27:C34)</f>
        <v>97</v>
      </c>
      <c r="D35" s="88">
        <f>SUM(D27:D34)</f>
        <v>959</v>
      </c>
      <c r="E35" s="174">
        <f>C35+D35</f>
        <v>1056</v>
      </c>
      <c r="F35" s="175"/>
    </row>
    <row r="36" spans="2:6" ht="15.75" thickBot="1">
      <c r="B36" s="90" t="s">
        <v>103</v>
      </c>
      <c r="C36" s="91">
        <f>C35</f>
        <v>97</v>
      </c>
      <c r="D36" s="91">
        <f>D35</f>
        <v>959</v>
      </c>
      <c r="E36" s="150">
        <f>E35</f>
        <v>1056</v>
      </c>
      <c r="F36" s="151"/>
    </row>
  </sheetData>
  <mergeCells count="18">
    <mergeCell ref="E31:F31"/>
    <mergeCell ref="E7:K7"/>
    <mergeCell ref="E9:K9"/>
    <mergeCell ref="B21:F21"/>
    <mergeCell ref="B22:B25"/>
    <mergeCell ref="C22:F23"/>
    <mergeCell ref="C24:D24"/>
    <mergeCell ref="E24:F25"/>
    <mergeCell ref="B26:F26"/>
    <mergeCell ref="E27:F27"/>
    <mergeCell ref="E28:F28"/>
    <mergeCell ref="E29:F29"/>
    <mergeCell ref="E30:F30"/>
    <mergeCell ref="E32:F32"/>
    <mergeCell ref="E33:F33"/>
    <mergeCell ref="E34:F34"/>
    <mergeCell ref="E35:F35"/>
    <mergeCell ref="E36:F3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Схема котельной №25</vt:lpstr>
      <vt:lpstr>Протяженность по участкам</vt:lpstr>
      <vt:lpstr>Протяженность т_с</vt:lpstr>
      <vt:lpstr>Сводная таблица по арматуре</vt:lpstr>
      <vt:lpstr>Лист1</vt:lpstr>
      <vt:lpstr>Лист1!Область_печати</vt:lpstr>
      <vt:lpstr>'Схема котельной №25'!Область_печати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ПТО</dc:creator>
  <cp:lastModifiedBy>pto7</cp:lastModifiedBy>
  <cp:lastPrinted>2017-09-27T03:44:23Z</cp:lastPrinted>
  <dcterms:created xsi:type="dcterms:W3CDTF">2015-04-02T05:50:35Z</dcterms:created>
  <dcterms:modified xsi:type="dcterms:W3CDTF">2017-10-17T01:34:22Z</dcterms:modified>
</cp:coreProperties>
</file>